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8960" windowHeight="8520"/>
  </bookViews>
  <sheets>
    <sheet name="All stats" sheetId="35" r:id="rId1"/>
    <sheet name="BATE" sheetId="13" r:id="rId2"/>
    <sheet name="BHSAT" sheetId="14" r:id="rId3"/>
    <sheet name="DAFT" sheetId="15" r:id="rId4"/>
    <sheet name="DCCAT" sheetId="16" r:id="rId5"/>
    <sheet name="Delta Burke" sheetId="17" r:id="rId6"/>
    <sheet name="FKT" sheetId="18" r:id="rId7"/>
    <sheet name="GSAC" sheetId="11" r:id="rId8"/>
    <sheet name="HFT" sheetId="19" r:id="rId9"/>
    <sheet name="HT15" sheetId="10" r:id="rId10"/>
    <sheet name="HT16" sheetId="20" r:id="rId11"/>
    <sheet name="HT17" sheetId="21" r:id="rId12"/>
    <sheet name="IMSANITY" sheetId="22" r:id="rId13"/>
    <sheet name="IS96" sheetId="1" r:id="rId14"/>
    <sheet name="IS97A" sheetId="31" r:id="rId15"/>
    <sheet name="IS98" sheetId="2" r:id="rId16"/>
    <sheet name="IS99A" sheetId="32" r:id="rId17"/>
    <sheet name="IS100" sheetId="3" r:id="rId18"/>
    <sheet name="IS101A" sheetId="33" r:id="rId19"/>
    <sheet name="IS102" sheetId="4" r:id="rId20"/>
    <sheet name="IS103A" sheetId="34" r:id="rId21"/>
    <sheet name="IS104" sheetId="5" r:id="rId22"/>
    <sheet name="IS105" sheetId="6" r:id="rId23"/>
    <sheet name="All IS" sheetId="7" r:id="rId24"/>
    <sheet name="LIST" sheetId="23" r:id="rId25"/>
    <sheet name="MD Spring" sheetId="24" r:id="rId26"/>
    <sheet name="Prison Bowl" sheetId="25" r:id="rId27"/>
    <sheet name="PSATTPOT" sheetId="26" r:id="rId28"/>
    <sheet name="RTO" sheetId="27" r:id="rId29"/>
    <sheet name="SCOP" sheetId="28" r:id="rId30"/>
    <sheet name="VCUVandy" sheetId="29" r:id="rId31"/>
    <sheet name="WUHSAC" sheetId="30" r:id="rId32"/>
    <sheet name="5 point spread pie" sheetId="9" r:id="rId33"/>
  </sheets>
  <calcPr calcId="125725"/>
</workbook>
</file>

<file path=xl/calcChain.xml><?xml version="1.0" encoding="utf-8"?>
<calcChain xmlns="http://schemas.openxmlformats.org/spreadsheetml/2006/main">
  <c r="AE9" i="35"/>
  <c r="AE8"/>
  <c r="AE7"/>
  <c r="AE6"/>
  <c r="AE5"/>
  <c r="AE4"/>
  <c r="AE3"/>
  <c r="AE2"/>
  <c r="AD9"/>
  <c r="AD8"/>
  <c r="AD7"/>
  <c r="AD6"/>
  <c r="AD5"/>
  <c r="AD4"/>
  <c r="AD3"/>
  <c r="AD2"/>
  <c r="AC9"/>
  <c r="AC8"/>
  <c r="AC7"/>
  <c r="AC6"/>
  <c r="AC5"/>
  <c r="AC4"/>
  <c r="AC3"/>
  <c r="AC2"/>
  <c r="AB9"/>
  <c r="AB8"/>
  <c r="AB7"/>
  <c r="AB6"/>
  <c r="AB5"/>
  <c r="AB4"/>
  <c r="AB3"/>
  <c r="AB2"/>
  <c r="AA9"/>
  <c r="AA8"/>
  <c r="AA7"/>
  <c r="AA6"/>
  <c r="AA5"/>
  <c r="AA4"/>
  <c r="AA3"/>
  <c r="AA2"/>
  <c r="Z9"/>
  <c r="Z8"/>
  <c r="Z7"/>
  <c r="Z6"/>
  <c r="Z5"/>
  <c r="Z4"/>
  <c r="Z3"/>
  <c r="Z2"/>
  <c r="Y9"/>
  <c r="Y8"/>
  <c r="Y7"/>
  <c r="Y6"/>
  <c r="Y5"/>
  <c r="Y4"/>
  <c r="Y3"/>
  <c r="Y2"/>
  <c r="X9"/>
  <c r="X8"/>
  <c r="X7"/>
  <c r="X6"/>
  <c r="X5"/>
  <c r="X4"/>
  <c r="X3"/>
  <c r="X2"/>
  <c r="W9"/>
  <c r="W8"/>
  <c r="W7"/>
  <c r="W6"/>
  <c r="W5"/>
  <c r="W4"/>
  <c r="W3"/>
  <c r="W2"/>
  <c r="V9"/>
  <c r="V8"/>
  <c r="V7"/>
  <c r="V6"/>
  <c r="V5"/>
  <c r="V4"/>
  <c r="V3"/>
  <c r="V2"/>
  <c r="U9"/>
  <c r="U8"/>
  <c r="U7"/>
  <c r="U6"/>
  <c r="U5"/>
  <c r="U4"/>
  <c r="U3"/>
  <c r="U2"/>
  <c r="T9"/>
  <c r="T8"/>
  <c r="T7"/>
  <c r="T6"/>
  <c r="T5"/>
  <c r="T4"/>
  <c r="T3"/>
  <c r="T2"/>
  <c r="S9"/>
  <c r="S8"/>
  <c r="S7"/>
  <c r="S6"/>
  <c r="S5"/>
  <c r="S4"/>
  <c r="S3"/>
  <c r="S2"/>
  <c r="R9"/>
  <c r="R8"/>
  <c r="R7"/>
  <c r="R6"/>
  <c r="R5"/>
  <c r="R4"/>
  <c r="R3"/>
  <c r="R2"/>
  <c r="Q9"/>
  <c r="Q8"/>
  <c r="Q7"/>
  <c r="Q6"/>
  <c r="Q5"/>
  <c r="Q4"/>
  <c r="Q3"/>
  <c r="Q2"/>
  <c r="P9"/>
  <c r="P8"/>
  <c r="P7"/>
  <c r="P6"/>
  <c r="P5"/>
  <c r="P4"/>
  <c r="P3"/>
  <c r="P2"/>
  <c r="O9"/>
  <c r="O8"/>
  <c r="O7"/>
  <c r="O6"/>
  <c r="O5"/>
  <c r="O4"/>
  <c r="O3"/>
  <c r="O2"/>
  <c r="N9"/>
  <c r="N8"/>
  <c r="N7"/>
  <c r="N6"/>
  <c r="N5"/>
  <c r="N4"/>
  <c r="N3"/>
  <c r="N2"/>
  <c r="M9"/>
  <c r="M8"/>
  <c r="M7"/>
  <c r="M6"/>
  <c r="M5"/>
  <c r="M4"/>
  <c r="M3"/>
  <c r="M2"/>
  <c r="L9"/>
  <c r="L8"/>
  <c r="L7"/>
  <c r="L6"/>
  <c r="L5"/>
  <c r="L4"/>
  <c r="L3"/>
  <c r="L2"/>
  <c r="K9"/>
  <c r="K8"/>
  <c r="K7"/>
  <c r="K6"/>
  <c r="K5"/>
  <c r="K4"/>
  <c r="K3"/>
  <c r="K2"/>
  <c r="J9"/>
  <c r="J8"/>
  <c r="J7"/>
  <c r="J6"/>
  <c r="J5"/>
  <c r="J4"/>
  <c r="J3"/>
  <c r="J2"/>
  <c r="G3"/>
  <c r="H3"/>
  <c r="I9"/>
  <c r="I8"/>
  <c r="I7"/>
  <c r="I6"/>
  <c r="I5"/>
  <c r="I4"/>
  <c r="I3"/>
  <c r="I2"/>
  <c r="H9"/>
  <c r="H8"/>
  <c r="H7"/>
  <c r="H6"/>
  <c r="H5"/>
  <c r="H4"/>
  <c r="H2"/>
  <c r="G9"/>
  <c r="G8"/>
  <c r="G7"/>
  <c r="G6"/>
  <c r="G5"/>
  <c r="G4"/>
  <c r="G2"/>
  <c r="F9"/>
  <c r="F8"/>
  <c r="F7"/>
  <c r="F6"/>
  <c r="F5"/>
  <c r="F4"/>
  <c r="F3"/>
  <c r="F2"/>
  <c r="E9"/>
  <c r="E8"/>
  <c r="E7"/>
  <c r="E6"/>
  <c r="E5"/>
  <c r="E4"/>
  <c r="E3"/>
  <c r="E2"/>
  <c r="D9"/>
  <c r="D8"/>
  <c r="D7"/>
  <c r="D6"/>
  <c r="D5"/>
  <c r="D4"/>
  <c r="D3"/>
  <c r="D2"/>
  <c r="C9"/>
  <c r="C8"/>
  <c r="C7"/>
  <c r="C6"/>
  <c r="C5"/>
  <c r="C4"/>
  <c r="C3"/>
  <c r="C2"/>
  <c r="B9"/>
  <c r="B8"/>
  <c r="B7"/>
  <c r="B6"/>
  <c r="B5"/>
  <c r="B4"/>
  <c r="B3"/>
  <c r="B2"/>
  <c r="C191" i="10"/>
  <c r="C182"/>
  <c r="C178"/>
  <c r="C177"/>
  <c r="C173"/>
  <c r="C172"/>
  <c r="C170"/>
  <c r="C159"/>
  <c r="C156"/>
  <c r="C152"/>
  <c r="C150"/>
  <c r="C148"/>
  <c r="C137"/>
  <c r="C133"/>
  <c r="C122"/>
  <c r="C120"/>
  <c r="C102"/>
  <c r="C95"/>
  <c r="C94"/>
  <c r="C86"/>
  <c r="C71"/>
  <c r="C70"/>
  <c r="C60"/>
  <c r="C52"/>
  <c r="C49"/>
  <c r="C42"/>
  <c r="C38"/>
  <c r="C30"/>
  <c r="C12"/>
  <c r="G7" i="7"/>
  <c r="G6"/>
  <c r="G5"/>
  <c r="G4"/>
  <c r="G3"/>
  <c r="G10" s="1"/>
  <c r="F7" i="4"/>
  <c r="F6"/>
  <c r="F5"/>
  <c r="F4"/>
  <c r="F3"/>
  <c r="D1251" i="7"/>
  <c r="D1275"/>
  <c r="D1250"/>
  <c r="D642"/>
  <c r="D1312"/>
  <c r="D641"/>
  <c r="D722"/>
  <c r="D828"/>
  <c r="D928"/>
  <c r="D853"/>
  <c r="D207"/>
  <c r="D535"/>
  <c r="D592"/>
  <c r="D265"/>
  <c r="D1274"/>
  <c r="D811"/>
  <c r="D1029"/>
  <c r="D667"/>
  <c r="F7" i="6"/>
  <c r="F6"/>
  <c r="F5"/>
  <c r="F4"/>
  <c r="F3"/>
  <c r="F7" i="5"/>
  <c r="F6"/>
  <c r="F5"/>
  <c r="F4"/>
  <c r="F3"/>
  <c r="F7" i="3"/>
  <c r="F6"/>
  <c r="F5"/>
  <c r="F4"/>
  <c r="F3"/>
  <c r="F11" i="2"/>
  <c r="F10"/>
  <c r="F9"/>
  <c r="F8"/>
  <c r="F7"/>
  <c r="C261" i="1"/>
  <c r="C259"/>
  <c r="C258"/>
  <c r="C227"/>
  <c r="C207"/>
  <c r="C201"/>
  <c r="C188"/>
  <c r="C171"/>
  <c r="C167"/>
  <c r="C148"/>
  <c r="C135"/>
  <c r="C123"/>
  <c r="C118"/>
  <c r="C102"/>
  <c r="C89"/>
  <c r="C78"/>
  <c r="C62"/>
  <c r="C33"/>
  <c r="F7"/>
  <c r="F6"/>
  <c r="F5"/>
  <c r="F4"/>
  <c r="F3"/>
  <c r="G9" i="7" l="1"/>
  <c r="G11"/>
  <c r="G8"/>
</calcChain>
</file>

<file path=xl/sharedStrings.xml><?xml version="1.0" encoding="utf-8"?>
<sst xmlns="http://schemas.openxmlformats.org/spreadsheetml/2006/main" count="10957" uniqueCount="2178">
  <si>
    <t>Team</t>
  </si>
  <si>
    <t>Tournament</t>
  </si>
  <si>
    <t>PPB</t>
  </si>
  <si>
    <t>Bellarmine College Prep A</t>
  </si>
  <si>
    <t>Cal Classic</t>
  </si>
  <si>
    <t>Olmsted Falls A</t>
  </si>
  <si>
    <t>Olmsted Falls Invitational</t>
  </si>
  <si>
    <t>Average</t>
  </si>
  <si>
    <t>Copley A</t>
  </si>
  <si>
    <t>Median</t>
  </si>
  <si>
    <t>Richard Montgomery A</t>
  </si>
  <si>
    <t>Maryland Fall</t>
  </si>
  <si>
    <t>3rd Quartile</t>
  </si>
  <si>
    <t>Hunter College A</t>
  </si>
  <si>
    <t>Samhain</t>
  </si>
  <si>
    <t>1st Quartile</t>
  </si>
  <si>
    <t>Detroit Catholic Central A</t>
  </si>
  <si>
    <t>Standard Deviation</t>
  </si>
  <si>
    <t>Thomas Jefferson A</t>
  </si>
  <si>
    <t>Detroit Catholic Central B</t>
  </si>
  <si>
    <t>University High</t>
  </si>
  <si>
    <t>TWAIN XI</t>
  </si>
  <si>
    <t>St. Mark's</t>
  </si>
  <si>
    <t>TQBA Kickoff</t>
  </si>
  <si>
    <t>Walter Johnson</t>
  </si>
  <si>
    <t>Torrey Pines A</t>
  </si>
  <si>
    <t>Thomas Jefferson B</t>
  </si>
  <si>
    <t>St. Anselm's</t>
  </si>
  <si>
    <t>Kellenberg A</t>
  </si>
  <si>
    <t>Parkersburg A</t>
  </si>
  <si>
    <t>University (WV)</t>
  </si>
  <si>
    <t>La Jolla A</t>
  </si>
  <si>
    <t>Seton Hall A</t>
  </si>
  <si>
    <t>Mission San Jose A</t>
  </si>
  <si>
    <t>Ezell-Harding A</t>
  </si>
  <si>
    <t>DAR Invitational</t>
  </si>
  <si>
    <t>Chattahoochee</t>
  </si>
  <si>
    <t>Georgetown Day</t>
  </si>
  <si>
    <t>Wayzata A</t>
  </si>
  <si>
    <t>Gopher Invitational</t>
  </si>
  <si>
    <t>Warren G. Harding A</t>
  </si>
  <si>
    <t>Cistercian B</t>
  </si>
  <si>
    <t>Solon A</t>
  </si>
  <si>
    <t>Eden Prairie A</t>
  </si>
  <si>
    <t>Arcadia A</t>
  </si>
  <si>
    <t>LASA B</t>
  </si>
  <si>
    <t>Hunter College B</t>
  </si>
  <si>
    <t>Dorman A</t>
  </si>
  <si>
    <t>Quaker Bowl</t>
  </si>
  <si>
    <t>Ladue</t>
  </si>
  <si>
    <t>Missouri Fall</t>
  </si>
  <si>
    <t>George Mason</t>
  </si>
  <si>
    <t>Livingston A</t>
  </si>
  <si>
    <t>Enloe A</t>
  </si>
  <si>
    <t>East Brunswick A</t>
  </si>
  <si>
    <t>St. Joseph A</t>
  </si>
  <si>
    <t>Ranney A</t>
  </si>
  <si>
    <t>Bellaire A</t>
  </si>
  <si>
    <t>Great Neck South A</t>
  </si>
  <si>
    <t>Bishop's School</t>
  </si>
  <si>
    <t>Cistercian A</t>
  </si>
  <si>
    <t>Chanhassen A</t>
  </si>
  <si>
    <t>LASA A</t>
  </si>
  <si>
    <t>La Crosse Logan A</t>
  </si>
  <si>
    <t>Wisconsin Fall</t>
  </si>
  <si>
    <t>Hume-Fogg</t>
  </si>
  <si>
    <t>Chaska A</t>
  </si>
  <si>
    <t>Raleigh Charter A</t>
  </si>
  <si>
    <t>St. John's A</t>
  </si>
  <si>
    <t>John Cooper</t>
  </si>
  <si>
    <t>North Hollywood A</t>
  </si>
  <si>
    <t>LASA C</t>
  </si>
  <si>
    <t>Richard Montgomery B</t>
  </si>
  <si>
    <t>St. Thomas Academy A</t>
  </si>
  <si>
    <t>Wissahickon A</t>
  </si>
  <si>
    <t>Rancho Bernardo A</t>
  </si>
  <si>
    <t>La Follette</t>
  </si>
  <si>
    <t>Charles F. Brush A</t>
  </si>
  <si>
    <t>Edison A</t>
  </si>
  <si>
    <t>Ezell-Harding JV</t>
  </si>
  <si>
    <t>Rock Bridge</t>
  </si>
  <si>
    <t>Quince Orchard</t>
  </si>
  <si>
    <t>St. Paul Central</t>
  </si>
  <si>
    <t>Stoughton C</t>
  </si>
  <si>
    <t>Pope John Paul II A</t>
  </si>
  <si>
    <t>Oshkosh West A</t>
  </si>
  <si>
    <t>La Jolla B</t>
  </si>
  <si>
    <t>Mounds Park A</t>
  </si>
  <si>
    <t>Hawken School A</t>
  </si>
  <si>
    <t>North Babylon A</t>
  </si>
  <si>
    <t>St. Stephen's</t>
  </si>
  <si>
    <t>DuBois A</t>
  </si>
  <si>
    <t>Chatham A</t>
  </si>
  <si>
    <t>Hunter College C</t>
  </si>
  <si>
    <t>Orange A</t>
  </si>
  <si>
    <t>Harker School</t>
  </si>
  <si>
    <t>NKCHS</t>
  </si>
  <si>
    <t>Randolph School</t>
  </si>
  <si>
    <t>North Olmsted A</t>
  </si>
  <si>
    <t>St. Paul Academy A</t>
  </si>
  <si>
    <t>Rocky Grove</t>
  </si>
  <si>
    <t>SAGACITY</t>
  </si>
  <si>
    <t>St. Andrew's A</t>
  </si>
  <si>
    <t>Minnetonka A</t>
  </si>
  <si>
    <t>Thomas Jefferson C</t>
  </si>
  <si>
    <t>Kate Smith DAR A</t>
  </si>
  <si>
    <t>Arcadia C</t>
  </si>
  <si>
    <t>Tippecanoe A</t>
  </si>
  <si>
    <t>Villa Duchesne A</t>
  </si>
  <si>
    <t>Wayzata B</t>
  </si>
  <si>
    <t>George Washington A</t>
  </si>
  <si>
    <t>Greensboro Day School</t>
  </si>
  <si>
    <t>Bellarmine College Prep C</t>
  </si>
  <si>
    <t>Covenant Christian A</t>
  </si>
  <si>
    <t>Ottawa Hills</t>
  </si>
  <si>
    <t>Memorial</t>
  </si>
  <si>
    <t>Arcadia B</t>
  </si>
  <si>
    <t>Seven Lakes</t>
  </si>
  <si>
    <t>Glen Rock C</t>
  </si>
  <si>
    <t>Paramus Catholic A</t>
  </si>
  <si>
    <t>Thomas Jefferson Classical</t>
  </si>
  <si>
    <t>Clayton</t>
  </si>
  <si>
    <t>Hoover A</t>
  </si>
  <si>
    <t>Bellarmine College Prep B</t>
  </si>
  <si>
    <t>Solon B</t>
  </si>
  <si>
    <t>Enloe B</t>
  </si>
  <si>
    <t>East Brunswick B</t>
  </si>
  <si>
    <t>Awty International</t>
  </si>
  <si>
    <t>Bellaire B</t>
  </si>
  <si>
    <t>Seton Hall B</t>
  </si>
  <si>
    <t>Arcadia D</t>
  </si>
  <si>
    <t>Raleigh Charter B</t>
  </si>
  <si>
    <t>East Chapel Hill</t>
  </si>
  <si>
    <t>University</t>
  </si>
  <si>
    <t>St. Paul Academy B</t>
  </si>
  <si>
    <t>James Blake</t>
  </si>
  <si>
    <t>Bridgeport A</t>
  </si>
  <si>
    <t>Jefferson City High School</t>
  </si>
  <si>
    <t>Stoughton A</t>
  </si>
  <si>
    <t>Minnetonka B</t>
  </si>
  <si>
    <t>Mercersburg Academy</t>
  </si>
  <si>
    <t>Olmsted Falls B</t>
  </si>
  <si>
    <t>Hickman</t>
  </si>
  <si>
    <t>Walt Whitman</t>
  </si>
  <si>
    <t>Longfellow Middle</t>
  </si>
  <si>
    <t>Irvine</t>
  </si>
  <si>
    <t>Grimsley A</t>
  </si>
  <si>
    <t>Eden Prairie B</t>
  </si>
  <si>
    <t>Orange B</t>
  </si>
  <si>
    <t>Lake Ridge Academy A</t>
  </si>
  <si>
    <t>Hawken School B</t>
  </si>
  <si>
    <t>Mounds Park B</t>
  </si>
  <si>
    <t>Livingston B</t>
  </si>
  <si>
    <t>Ranney B</t>
  </si>
  <si>
    <t>Centralia (Small School)</t>
  </si>
  <si>
    <t>Great Neck South B</t>
  </si>
  <si>
    <t>John Marshall A</t>
  </si>
  <si>
    <t>Chaska C</t>
  </si>
  <si>
    <t>St. John's B</t>
  </si>
  <si>
    <t>Ridgewood A</t>
  </si>
  <si>
    <t>Charleston Catholic A</t>
  </si>
  <si>
    <t>Richmond Senior</t>
  </si>
  <si>
    <t>Olmsted Falls C</t>
  </si>
  <si>
    <t>Raleigh Charter C</t>
  </si>
  <si>
    <t>General McLane</t>
  </si>
  <si>
    <t>Wheeling Park</t>
  </si>
  <si>
    <t>Dorman B</t>
  </si>
  <si>
    <t>Oakville</t>
  </si>
  <si>
    <t>Lincoln County A</t>
  </si>
  <si>
    <t>Bellarmine College Prep D</t>
  </si>
  <si>
    <t>E.C. Glass</t>
  </si>
  <si>
    <t>Gonzaga</t>
  </si>
  <si>
    <t>Pope John Paul II B</t>
  </si>
  <si>
    <t>Chaska B</t>
  </si>
  <si>
    <t>Chanhassen B</t>
  </si>
  <si>
    <t>Providence Day B</t>
  </si>
  <si>
    <t>Raleigh Charter D</t>
  </si>
  <si>
    <t>Mission San Jose B</t>
  </si>
  <si>
    <t>Brashear A</t>
  </si>
  <si>
    <t>Warren G. Harding B</t>
  </si>
  <si>
    <t>Providence Day A</t>
  </si>
  <si>
    <t>Torrey Pines B</t>
  </si>
  <si>
    <t>Minneapolis South A</t>
  </si>
  <si>
    <t>Copley B</t>
  </si>
  <si>
    <t>Stoughton B</t>
  </si>
  <si>
    <t>North Hollywood B</t>
  </si>
  <si>
    <t>Pilot Grove (Small School)</t>
  </si>
  <si>
    <t>Harvey Firestone</t>
  </si>
  <si>
    <t>Wissahickon B</t>
  </si>
  <si>
    <t>DuBois B</t>
  </si>
  <si>
    <t>North Shelby (Small School)</t>
  </si>
  <si>
    <t>Mission San Jose C</t>
  </si>
  <si>
    <t>Hudson</t>
  </si>
  <si>
    <t>Holmen A</t>
  </si>
  <si>
    <t>St. Joseph B</t>
  </si>
  <si>
    <t>Wayzata C</t>
  </si>
  <si>
    <t>La Crosse Logan B</t>
  </si>
  <si>
    <t>Calhoun A</t>
  </si>
  <si>
    <t>Caesar Rodney</t>
  </si>
  <si>
    <t>Bergen County Academies A</t>
  </si>
  <si>
    <t>Russellville A</t>
  </si>
  <si>
    <t>St. Joseph C</t>
  </si>
  <si>
    <t>Clear Lake A</t>
  </si>
  <si>
    <t>Rancho Bernardo B</t>
  </si>
  <si>
    <t>Brooke A</t>
  </si>
  <si>
    <t>Robbinsdale Armstrong B</t>
  </si>
  <si>
    <t>Mission San Jose D</t>
  </si>
  <si>
    <t>Lutheran</t>
  </si>
  <si>
    <t>Chaska E</t>
  </si>
  <si>
    <t>Freedom</t>
  </si>
  <si>
    <t>Grimsley B</t>
  </si>
  <si>
    <t>Mounds Park C</t>
  </si>
  <si>
    <t>Belleville A</t>
  </si>
  <si>
    <t>Howard</t>
  </si>
  <si>
    <t>South Range</t>
  </si>
  <si>
    <t>Cameron</t>
  </si>
  <si>
    <t>Hoover JV B</t>
  </si>
  <si>
    <t>Chapel Hill</t>
  </si>
  <si>
    <t>Waynedale</t>
  </si>
  <si>
    <t>Bridgeport B</t>
  </si>
  <si>
    <t>Kickapoo A</t>
  </si>
  <si>
    <t>St. Andrew's B</t>
  </si>
  <si>
    <t>Robbinsdale Armstrong A</t>
  </si>
  <si>
    <t>Belleville B</t>
  </si>
  <si>
    <t>Covenant Christian JV</t>
  </si>
  <si>
    <t>Ridgewood B</t>
  </si>
  <si>
    <t>West Junior High</t>
  </si>
  <si>
    <t>Kellenberg C</t>
  </si>
  <si>
    <t>Minneapolis South B</t>
  </si>
  <si>
    <t>Palisades Charter A</t>
  </si>
  <si>
    <t>Roseville Area</t>
  </si>
  <si>
    <t>Parkersburg South</t>
  </si>
  <si>
    <t>Chaska D</t>
  </si>
  <si>
    <t>Russellville JV</t>
  </si>
  <si>
    <t>Oshkosh West C</t>
  </si>
  <si>
    <t>Livingston C</t>
  </si>
  <si>
    <t>Western Harnett</t>
  </si>
  <si>
    <t>Charles F. Brush B</t>
  </si>
  <si>
    <t>Robbinsdale Armstrong D</t>
  </si>
  <si>
    <t>Clear Lake B</t>
  </si>
  <si>
    <t>Lincoln A</t>
  </si>
  <si>
    <t>Notre Dame</t>
  </si>
  <si>
    <t>Calhoun B</t>
  </si>
  <si>
    <t>Holmen C</t>
  </si>
  <si>
    <t>Holmen D</t>
  </si>
  <si>
    <t>Robbinsdale Armstrong C</t>
  </si>
  <si>
    <t>Kickapoo B</t>
  </si>
  <si>
    <t>Southeast Guilford</t>
  </si>
  <si>
    <t>Paramus Catholic B</t>
  </si>
  <si>
    <t>DuBois C</t>
  </si>
  <si>
    <t>Columbia A</t>
  </si>
  <si>
    <t>Parkersburg B</t>
  </si>
  <si>
    <t>Charleston Catholic B</t>
  </si>
  <si>
    <t>Edison B</t>
  </si>
  <si>
    <t>La Crosse Logan E</t>
  </si>
  <si>
    <t>Glen Rock B</t>
  </si>
  <si>
    <t>Youth Initiative</t>
  </si>
  <si>
    <t>Lincoln B</t>
  </si>
  <si>
    <t>George Washington B</t>
  </si>
  <si>
    <t>Oshkosh West B</t>
  </si>
  <si>
    <t>Calhoun JV</t>
  </si>
  <si>
    <t>Holmen B</t>
  </si>
  <si>
    <t>Owensboro JV</t>
  </si>
  <si>
    <t>John Marshall B</t>
  </si>
  <si>
    <t>Glen Rock A</t>
  </si>
  <si>
    <t>Western Guilford</t>
  </si>
  <si>
    <t>Stoughton D</t>
  </si>
  <si>
    <t>Kate Smith DAR B</t>
  </si>
  <si>
    <t>Parkersburg C</t>
  </si>
  <si>
    <t>Mounds Park D</t>
  </si>
  <si>
    <t>Spoiler JV</t>
  </si>
  <si>
    <t>Chatham B</t>
  </si>
  <si>
    <t>Tippecanoe B</t>
  </si>
  <si>
    <t>Nash Central</t>
  </si>
  <si>
    <t>Keystone Oaks A</t>
  </si>
  <si>
    <t>Kate Smith DAR JV</t>
  </si>
  <si>
    <t>Brashear B</t>
  </si>
  <si>
    <t>Tuscumbia A (Small School)</t>
  </si>
  <si>
    <t>Villa Duchesne B</t>
  </si>
  <si>
    <t>Brooke B</t>
  </si>
  <si>
    <t>Tuscumbia B (Small School)</t>
  </si>
  <si>
    <t>Keystone Oaks B</t>
  </si>
  <si>
    <t>Carlisle</t>
  </si>
  <si>
    <t>La Crosse Logan D</t>
  </si>
  <si>
    <t>Ritchie County</t>
  </si>
  <si>
    <t>Streetsboro</t>
  </si>
  <si>
    <t>Bridgeport C</t>
  </si>
  <si>
    <t>La Crosse Logan C</t>
  </si>
  <si>
    <t>Columbia JV</t>
  </si>
  <si>
    <t>Lincoln County JV</t>
  </si>
  <si>
    <t>DuBois D</t>
  </si>
  <si>
    <t>Parkersburg D</t>
  </si>
  <si>
    <t>Classic City</t>
  </si>
  <si>
    <t>Centennial</t>
  </si>
  <si>
    <t>Central Gwinnett A</t>
  </si>
  <si>
    <t>Lakeside</t>
  </si>
  <si>
    <t>Heritage A</t>
  </si>
  <si>
    <t>Dorman C</t>
  </si>
  <si>
    <t>Heritage B</t>
  </si>
  <si>
    <t>Central Gwinnett B</t>
  </si>
  <si>
    <t>Mountain View</t>
  </si>
  <si>
    <t>Dorman D</t>
  </si>
  <si>
    <t>BOKCHOI</t>
  </si>
  <si>
    <t>Lisgar A</t>
  </si>
  <si>
    <t>Lisgar D</t>
  </si>
  <si>
    <t>Earl of March</t>
  </si>
  <si>
    <t>Lisgar B</t>
  </si>
  <si>
    <t>Bell A</t>
  </si>
  <si>
    <t>Gloucester</t>
  </si>
  <si>
    <t>Lisgar C</t>
  </si>
  <si>
    <t>Glebe</t>
  </si>
  <si>
    <t>Colonel By A</t>
  </si>
  <si>
    <t>Colonel By B</t>
  </si>
  <si>
    <t>Bell B</t>
  </si>
  <si>
    <t>El Paso</t>
  </si>
  <si>
    <t>DR YAKUB</t>
  </si>
  <si>
    <t>Bethesda-Chevy Chase</t>
  </si>
  <si>
    <t>Richard Montgomery C</t>
  </si>
  <si>
    <t>Wissahickon</t>
  </si>
  <si>
    <t>Thomas Jefferson</t>
  </si>
  <si>
    <t>Georgetown Day A</t>
  </si>
  <si>
    <t>Georgetown Day B</t>
  </si>
  <si>
    <t>York Suburban A</t>
  </si>
  <si>
    <t>Annapolis A</t>
  </si>
  <si>
    <t>York Suburban B</t>
  </si>
  <si>
    <t>Annapolis B</t>
  </si>
  <si>
    <t>TQBA HoHoHo</t>
  </si>
  <si>
    <t>LASA D</t>
  </si>
  <si>
    <t>Seven Lakes A</t>
  </si>
  <si>
    <t>Awty International A</t>
  </si>
  <si>
    <t>Houston Westside</t>
  </si>
  <si>
    <t>Kealing Middle A</t>
  </si>
  <si>
    <t>Kealing Middle B</t>
  </si>
  <si>
    <t>Seven Lakes B</t>
  </si>
  <si>
    <t>Strake Jesuit</t>
  </si>
  <si>
    <t>Awty International B</t>
  </si>
  <si>
    <t>Kinkaid School A</t>
  </si>
  <si>
    <t>Emery/Weiner A</t>
  </si>
  <si>
    <t>Temple</t>
  </si>
  <si>
    <t>George Ranch</t>
  </si>
  <si>
    <t>Kinkaid School B</t>
  </si>
  <si>
    <t>Savannah</t>
  </si>
  <si>
    <t>Technophobia Jr</t>
  </si>
  <si>
    <t>Rancho Bernardo</t>
  </si>
  <si>
    <t>Santa Monica</t>
  </si>
  <si>
    <t>La Jolla C</t>
  </si>
  <si>
    <t>Rancho Alamitos A</t>
  </si>
  <si>
    <t>La Jolla D</t>
  </si>
  <si>
    <t>Rancho Alamitos B</t>
  </si>
  <si>
    <t>Bishop Moore</t>
  </si>
  <si>
    <t>Melbourne Catholic</t>
  </si>
  <si>
    <t>Clearwater Catholic</t>
  </si>
  <si>
    <t>Father Lopez</t>
  </si>
  <si>
    <t>Tampa Catholic</t>
  </si>
  <si>
    <t>Matt Cvijanovich</t>
  </si>
  <si>
    <t>Ames A</t>
  </si>
  <si>
    <t>West Des Moines Valley B</t>
  </si>
  <si>
    <t>Ames C</t>
  </si>
  <si>
    <t>Ames B</t>
  </si>
  <si>
    <t>Boone A</t>
  </si>
  <si>
    <t>Chariton A</t>
  </si>
  <si>
    <t>West Des Moines Valley A</t>
  </si>
  <si>
    <t>Albia Community A</t>
  </si>
  <si>
    <t>Albia Community D</t>
  </si>
  <si>
    <t>Chariton B</t>
  </si>
  <si>
    <t>Dowling Catholic A</t>
  </si>
  <si>
    <t>Dowling Catholic B</t>
  </si>
  <si>
    <t>Marshalltown</t>
  </si>
  <si>
    <t>Regina</t>
  </si>
  <si>
    <t>Wilton</t>
  </si>
  <si>
    <t>Boone B</t>
  </si>
  <si>
    <t>Albia Community B</t>
  </si>
  <si>
    <t>AGWSR A</t>
  </si>
  <si>
    <t>AGWSR C</t>
  </si>
  <si>
    <t>AGWSR B</t>
  </si>
  <si>
    <t>Albia Community C</t>
  </si>
  <si>
    <t>LIFT</t>
  </si>
  <si>
    <t>White Plains A</t>
  </si>
  <si>
    <t>Horace Greeley A</t>
  </si>
  <si>
    <t>Half Hollow Hills West A</t>
  </si>
  <si>
    <t>White Plains B</t>
  </si>
  <si>
    <t>Kings Park A</t>
  </si>
  <si>
    <t>Horace Greeley B</t>
  </si>
  <si>
    <t>White Plains D</t>
  </si>
  <si>
    <t>White Plains C</t>
  </si>
  <si>
    <t>Half Hollow Hills West B</t>
  </si>
  <si>
    <t>Bergen County Academies B</t>
  </si>
  <si>
    <t>Locust Valley A</t>
  </si>
  <si>
    <t>Bergen County Academies D</t>
  </si>
  <si>
    <t>North Shore B</t>
  </si>
  <si>
    <t>OLMA/Kellenberg C</t>
  </si>
  <si>
    <t>IHSSBCA Kickoffs</t>
  </si>
  <si>
    <t>Rowdy Raider</t>
  </si>
  <si>
    <t>Northmont A</t>
  </si>
  <si>
    <t>Copley</t>
  </si>
  <si>
    <t>Walnut Hills A</t>
  </si>
  <si>
    <t>Adair County</t>
  </si>
  <si>
    <t>Danville A</t>
  </si>
  <si>
    <t>Warren G. Harding</t>
  </si>
  <si>
    <t>Sycamore A</t>
  </si>
  <si>
    <t>Russell A</t>
  </si>
  <si>
    <t>Sidney</t>
  </si>
  <si>
    <t>St. Charles Prep A</t>
  </si>
  <si>
    <t>Fisher Catholic</t>
  </si>
  <si>
    <t>Ballard</t>
  </si>
  <si>
    <t>Walnut Hills B</t>
  </si>
  <si>
    <t>Amelia</t>
  </si>
  <si>
    <t>Russell B</t>
  </si>
  <si>
    <t>Miami Valley A</t>
  </si>
  <si>
    <t>Loveland A</t>
  </si>
  <si>
    <t>Danville B</t>
  </si>
  <si>
    <t>St. Charles Prep C</t>
  </si>
  <si>
    <t>St. Charles Prep B</t>
  </si>
  <si>
    <t>Miami Valley B</t>
  </si>
  <si>
    <t>Sycamore B</t>
  </si>
  <si>
    <t>Loveland B</t>
  </si>
  <si>
    <t>Miami Valley CTC</t>
  </si>
  <si>
    <t>Novi Wildcat</t>
  </si>
  <si>
    <t>Hoover Invitational</t>
  </si>
  <si>
    <t>Vestavia Hills</t>
  </si>
  <si>
    <t>Tuscaloosa Holy Spirit</t>
  </si>
  <si>
    <t>Alabama Fine Arts</t>
  </si>
  <si>
    <t>Northridge A</t>
  </si>
  <si>
    <t>Indian Springs</t>
  </si>
  <si>
    <t>Brookwood</t>
  </si>
  <si>
    <t>Spain Park</t>
  </si>
  <si>
    <t>Kate Smith DAR</t>
  </si>
  <si>
    <t>Northridge B</t>
  </si>
  <si>
    <t>Russellville</t>
  </si>
  <si>
    <t>Trinity Presbyterian</t>
  </si>
  <si>
    <t>Westbrook Christian A</t>
  </si>
  <si>
    <t>Westbrook Christian B</t>
  </si>
  <si>
    <t>Oxford B</t>
  </si>
  <si>
    <t>Oxford A</t>
  </si>
  <si>
    <t>Oxford C</t>
  </si>
  <si>
    <t>Sand Rock</t>
  </si>
  <si>
    <t>Mellon Bowl</t>
  </si>
  <si>
    <t>Shady Side</t>
  </si>
  <si>
    <t>Solon C</t>
  </si>
  <si>
    <t>Bishop Canevin</t>
  </si>
  <si>
    <t>Keystone Oaks C</t>
  </si>
  <si>
    <t>IHSSBCA Kickoff at Greenville</t>
  </si>
  <si>
    <t>Carbondale</t>
  </si>
  <si>
    <t>Greenville A</t>
  </si>
  <si>
    <t>O'Fallon A</t>
  </si>
  <si>
    <t>Belleville Althoff</t>
  </si>
  <si>
    <t>O'Fallon B</t>
  </si>
  <si>
    <t>Alton Marquette</t>
  </si>
  <si>
    <t>Cumberland A</t>
  </si>
  <si>
    <t>Mishmash</t>
  </si>
  <si>
    <t>Breese Central</t>
  </si>
  <si>
    <t>Gillespie</t>
  </si>
  <si>
    <t>Cumberland B</t>
  </si>
  <si>
    <t>Carlinville B</t>
  </si>
  <si>
    <t>Carlinville A</t>
  </si>
  <si>
    <t>O'Fallon C</t>
  </si>
  <si>
    <t>Mt. Carmel</t>
  </si>
  <si>
    <t>Greenville B</t>
  </si>
  <si>
    <t>Glenwood A</t>
  </si>
  <si>
    <t>Macomb A</t>
  </si>
  <si>
    <t>Springfield A</t>
  </si>
  <si>
    <t>PORTA A</t>
  </si>
  <si>
    <t>Litchfield</t>
  </si>
  <si>
    <t>Richwoods</t>
  </si>
  <si>
    <t>Macon Meridian</t>
  </si>
  <si>
    <t>New Berlin</t>
  </si>
  <si>
    <t>Athens</t>
  </si>
  <si>
    <t>B POOL Crossover</t>
  </si>
  <si>
    <t>Warrensburg-Latham A</t>
  </si>
  <si>
    <t>Riverton A</t>
  </si>
  <si>
    <t>Williamsville</t>
  </si>
  <si>
    <t>Auburn</t>
  </si>
  <si>
    <t>Quincy</t>
  </si>
  <si>
    <t>Springfield Lutheran</t>
  </si>
  <si>
    <t>Elmwood</t>
  </si>
  <si>
    <t>Pekin</t>
  </si>
  <si>
    <t>Pleasant Plains</t>
  </si>
  <si>
    <t>Lincoln Comm. H.S.</t>
  </si>
  <si>
    <t>IHSSBCA Kickoff at PORTA</t>
  </si>
  <si>
    <t>Ladue Horton Watkins A</t>
  </si>
  <si>
    <t>Rock Bridge A</t>
  </si>
  <si>
    <t>Ladue Horton Watkins B</t>
  </si>
  <si>
    <t>Rolla</t>
  </si>
  <si>
    <t>Rock Bridge B</t>
  </si>
  <si>
    <t>Francis Howell Central A</t>
  </si>
  <si>
    <t>Ladue Horton Watkins C</t>
  </si>
  <si>
    <t>Francis Howell Central B</t>
  </si>
  <si>
    <t>Sullivan A</t>
  </si>
  <si>
    <t>Villa Duchesne</t>
  </si>
  <si>
    <t>Sullivan B</t>
  </si>
  <si>
    <t>Missouri S&amp;T Spring</t>
  </si>
  <si>
    <t>Richland A</t>
  </si>
  <si>
    <t>Fordland</t>
  </si>
  <si>
    <t>Cuba</t>
  </si>
  <si>
    <t>Eugene A</t>
  </si>
  <si>
    <t>Salem A</t>
  </si>
  <si>
    <t>Belle</t>
  </si>
  <si>
    <t>Richland B</t>
  </si>
  <si>
    <t>Salem B</t>
  </si>
  <si>
    <t>Houston</t>
  </si>
  <si>
    <t>Eugene B</t>
  </si>
  <si>
    <t>Tuscumbia</t>
  </si>
  <si>
    <t>TQBA Winter</t>
  </si>
  <si>
    <t>St. John's</t>
  </si>
  <si>
    <t>Highland Park A</t>
  </si>
  <si>
    <t>Highland Park B</t>
  </si>
  <si>
    <t>Cistercian JV</t>
  </si>
  <si>
    <t>Seven Lakes JV</t>
  </si>
  <si>
    <t>Cinco Ranch A</t>
  </si>
  <si>
    <t>Harlandale A</t>
  </si>
  <si>
    <t>YES Southeast</t>
  </si>
  <si>
    <t>Harmony</t>
  </si>
  <si>
    <t>Harlandale C</t>
  </si>
  <si>
    <t>Harlandale D</t>
  </si>
  <si>
    <t>Kealing Middle C</t>
  </si>
  <si>
    <t>Harlandale B</t>
  </si>
  <si>
    <t>Cinco Ranch B</t>
  </si>
  <si>
    <t>ASU Invitational</t>
  </si>
  <si>
    <t>BASIS Scottsdale A</t>
  </si>
  <si>
    <t>Brophy College Prep A</t>
  </si>
  <si>
    <t>Brophy College Prep C</t>
  </si>
  <si>
    <t>Desert Vista A</t>
  </si>
  <si>
    <t>Brophy College Prep B</t>
  </si>
  <si>
    <t>Desert Vista B</t>
  </si>
  <si>
    <t>Brophy College Prep D</t>
  </si>
  <si>
    <t>Desert Vista C</t>
  </si>
  <si>
    <t>Desert Vista D</t>
  </si>
  <si>
    <t>Scottsdale Prep A</t>
  </si>
  <si>
    <t>Tri-city College Prep B</t>
  </si>
  <si>
    <t>BASIS Scottsdale B</t>
  </si>
  <si>
    <t>Tri-city College Prep C</t>
  </si>
  <si>
    <t>Tri-city College Prep A</t>
  </si>
  <si>
    <t>Livingston March Madness</t>
  </si>
  <si>
    <t>MAST A</t>
  </si>
  <si>
    <t>Millburn A</t>
  </si>
  <si>
    <t>Mainland Regional A</t>
  </si>
  <si>
    <t>North Babylon</t>
  </si>
  <si>
    <t>Bergen County Academies C</t>
  </si>
  <si>
    <t>MAST C</t>
  </si>
  <si>
    <t>Mainland Regional B</t>
  </si>
  <si>
    <t>Millburn B</t>
  </si>
  <si>
    <t>Westfield</t>
  </si>
  <si>
    <t>Friends Academy</t>
  </si>
  <si>
    <t>MAST B</t>
  </si>
  <si>
    <t>Bloomfield A</t>
  </si>
  <si>
    <t>High Point A</t>
  </si>
  <si>
    <t>Phillipsburg B</t>
  </si>
  <si>
    <t>Jonathan Dayton Regional B</t>
  </si>
  <si>
    <t>Nutley</t>
  </si>
  <si>
    <t>High Point B</t>
  </si>
  <si>
    <t>Phillipsburg A</t>
  </si>
  <si>
    <t>Chatham C</t>
  </si>
  <si>
    <t>Bloomfield B</t>
  </si>
  <si>
    <t>Passaic Valley Regional A</t>
  </si>
  <si>
    <t>Colonia</t>
  </si>
  <si>
    <t>Jonathan Dayton Regional A</t>
  </si>
  <si>
    <t>Passaic Valley Regional B</t>
  </si>
  <si>
    <t>SnowCAT</t>
  </si>
  <si>
    <t>DeLaSalle A</t>
  </si>
  <si>
    <t>Mound Westonka</t>
  </si>
  <si>
    <t>Hudson A</t>
  </si>
  <si>
    <t>Rosemount</t>
  </si>
  <si>
    <t>Robbinsdale Armstrong</t>
  </si>
  <si>
    <t>DeLaSalle B</t>
  </si>
  <si>
    <t>Robbinsdale Cooper A</t>
  </si>
  <si>
    <t>Orono B</t>
  </si>
  <si>
    <t>Robbinsdale Cooper B</t>
  </si>
  <si>
    <t>Orono A</t>
  </si>
  <si>
    <t>Blaine B</t>
  </si>
  <si>
    <t>Blaine A</t>
  </si>
  <si>
    <t>Hudson B</t>
  </si>
  <si>
    <t>Robbinsdale Cooper D</t>
  </si>
  <si>
    <t>Robbinsdale Cooper C</t>
  </si>
  <si>
    <t>Delaware Fall Varsity</t>
  </si>
  <si>
    <t>Henderson</t>
  </si>
  <si>
    <t>Mount Pleasant A</t>
  </si>
  <si>
    <t>Caesar Rodney B</t>
  </si>
  <si>
    <t>Moravian Academy</t>
  </si>
  <si>
    <t>Caesar Rodney A</t>
  </si>
  <si>
    <t>Moorestown A</t>
  </si>
  <si>
    <t>Cedar Crest A</t>
  </si>
  <si>
    <t>Salesianum</t>
  </si>
  <si>
    <t>C. Milton Wright</t>
  </si>
  <si>
    <t>Concord</t>
  </si>
  <si>
    <t>St. Peter's A</t>
  </si>
  <si>
    <t>Kellenberg B</t>
  </si>
  <si>
    <t>A.I. duPont</t>
  </si>
  <si>
    <t>Caesar Rodney C</t>
  </si>
  <si>
    <t>Tatnall School A</t>
  </si>
  <si>
    <t>Eastern Lebanon County A</t>
  </si>
  <si>
    <t>Delcastle Technical A</t>
  </si>
  <si>
    <t>Delcastle Technical B</t>
  </si>
  <si>
    <t>Tatnall School B</t>
  </si>
  <si>
    <t>Tatnall School C</t>
  </si>
  <si>
    <t>Michigan Autumn Classic</t>
  </si>
  <si>
    <t>Detroit Country Day A</t>
  </si>
  <si>
    <t>Novi A</t>
  </si>
  <si>
    <t>Utica Academy</t>
  </si>
  <si>
    <t>Detroit Catholic Central C</t>
  </si>
  <si>
    <t>Grosse Pointe North</t>
  </si>
  <si>
    <t>Novi B</t>
  </si>
  <si>
    <t>Ann Arbor Huron</t>
  </si>
  <si>
    <t>DeWitt A</t>
  </si>
  <si>
    <t>Detroit Jesuit</t>
  </si>
  <si>
    <t>Troy</t>
  </si>
  <si>
    <t>Big Rapids</t>
  </si>
  <si>
    <t>Carson City-Crystal</t>
  </si>
  <si>
    <t>Kalamazoo Christian</t>
  </si>
  <si>
    <t>Livonia Churchill</t>
  </si>
  <si>
    <t>Ottawa Hills A</t>
  </si>
  <si>
    <t>Harry S. Truman</t>
  </si>
  <si>
    <t>Thurston A</t>
  </si>
  <si>
    <t>Brighton C</t>
  </si>
  <si>
    <t>Rochester</t>
  </si>
  <si>
    <t>New Boston Huron</t>
  </si>
  <si>
    <t>Detroit Country Day B</t>
  </si>
  <si>
    <t>Ottawa Hills B</t>
  </si>
  <si>
    <t>Sand Creek B</t>
  </si>
  <si>
    <t>Brighton B</t>
  </si>
  <si>
    <t>Chelsea</t>
  </si>
  <si>
    <t>Jackson</t>
  </si>
  <si>
    <t>DeWitt B</t>
  </si>
  <si>
    <t>Sand Creek A</t>
  </si>
  <si>
    <t>Brighton A</t>
  </si>
  <si>
    <t>Thurston B</t>
  </si>
  <si>
    <t>Arcadia Carnal Embrace V</t>
  </si>
  <si>
    <t>Diamond Bar A</t>
  </si>
  <si>
    <t>North Hollywood C</t>
  </si>
  <si>
    <t>Edison</t>
  </si>
  <si>
    <t>Diamond Bar B</t>
  </si>
  <si>
    <t>Covenant Christian Invitational</t>
  </si>
  <si>
    <t>Lincoln County</t>
  </si>
  <si>
    <t>Covenant Christian</t>
  </si>
  <si>
    <t>Boaz A</t>
  </si>
  <si>
    <t>Boaz B</t>
  </si>
  <si>
    <t>PORTA Varsity</t>
  </si>
  <si>
    <t>PORTA</t>
  </si>
  <si>
    <t>Warrensburg-Latham</t>
  </si>
  <si>
    <t>Decatur Lutheran</t>
  </si>
  <si>
    <t>Fieldcrest</t>
  </si>
  <si>
    <t>Peoria Heights</t>
  </si>
  <si>
    <t>Greenview</t>
  </si>
  <si>
    <t>Greenville</t>
  </si>
  <si>
    <t>Riverton</t>
  </si>
  <si>
    <t>Hoover B</t>
  </si>
  <si>
    <t>Walker</t>
  </si>
  <si>
    <t>Columbia JV A</t>
  </si>
  <si>
    <t>Kate Smith DAR Middle A</t>
  </si>
  <si>
    <t>Dade County</t>
  </si>
  <si>
    <t>Columbia JV B</t>
  </si>
  <si>
    <t>Kate Smith DAR Middle B</t>
  </si>
  <si>
    <t>Glen Gonsalves</t>
  </si>
  <si>
    <t>Hamilton Academical</t>
  </si>
  <si>
    <t>Culver</t>
  </si>
  <si>
    <t>Charles F. Brush</t>
  </si>
  <si>
    <t>Northmont B</t>
  </si>
  <si>
    <t>St. Charles Prep</t>
  </si>
  <si>
    <t>Tippecanoe</t>
  </si>
  <si>
    <t>Findlay A</t>
  </si>
  <si>
    <t>Badger</t>
  </si>
  <si>
    <t>Findlay B</t>
  </si>
  <si>
    <t>St. Joseph Academy</t>
  </si>
  <si>
    <t>St. Charles Prep JV</t>
  </si>
  <si>
    <t>Hudson JV</t>
  </si>
  <si>
    <t>South Range JV</t>
  </si>
  <si>
    <t>Tippecanoe JV</t>
  </si>
  <si>
    <t>Badger JV</t>
  </si>
  <si>
    <t>Charles F. Brush JV</t>
  </si>
  <si>
    <t>Copley JV</t>
  </si>
  <si>
    <t>Smithville</t>
  </si>
  <si>
    <t>Azalea Bowl</t>
  </si>
  <si>
    <t>Highland Park</t>
  </si>
  <si>
    <t>Claremore</t>
  </si>
  <si>
    <t>Thomas Edison</t>
  </si>
  <si>
    <t>Wichita Purple Penguins</t>
  </si>
  <si>
    <t>Haileyville</t>
  </si>
  <si>
    <t>Hilldale</t>
  </si>
  <si>
    <t>Maclay Brain Bowl</t>
  </si>
  <si>
    <t>Pensacola A</t>
  </si>
  <si>
    <t>Suwannee</t>
  </si>
  <si>
    <t>Maclay</t>
  </si>
  <si>
    <t>Rickards A</t>
  </si>
  <si>
    <t>Collegiate High at NWFSC A</t>
  </si>
  <si>
    <t>Lawton Chiles A</t>
  </si>
  <si>
    <t>Pensacola B</t>
  </si>
  <si>
    <t>Rickards B</t>
  </si>
  <si>
    <t>Collegiate High at NWFSC B</t>
  </si>
  <si>
    <t>Collegiate High at NWFSC C</t>
  </si>
  <si>
    <t>Lawton Chiles B</t>
  </si>
  <si>
    <t>Leon A</t>
  </si>
  <si>
    <t>Leon B</t>
  </si>
  <si>
    <t>Lincoln</t>
  </si>
  <si>
    <t>Oak Hall School</t>
  </si>
  <si>
    <t>Pensacola C</t>
  </si>
  <si>
    <t>Battle of the Burgh</t>
  </si>
  <si>
    <t>State College A</t>
  </si>
  <si>
    <t>Camp Hill</t>
  </si>
  <si>
    <t>Fisher Catholic A</t>
  </si>
  <si>
    <t>Bishop Canevin A</t>
  </si>
  <si>
    <t>DuBois Area B</t>
  </si>
  <si>
    <t>State College B</t>
  </si>
  <si>
    <t>DuBois Area A</t>
  </si>
  <si>
    <t>Altoona A</t>
  </si>
  <si>
    <t>Altoona B</t>
  </si>
  <si>
    <t>State College C</t>
  </si>
  <si>
    <t>Fisher Catholic B</t>
  </si>
  <si>
    <t>State College D</t>
  </si>
  <si>
    <t>Geibel Catholic</t>
  </si>
  <si>
    <t>Kane Area A</t>
  </si>
  <si>
    <t>DuBois Area D</t>
  </si>
  <si>
    <t>DuBois Area C</t>
  </si>
  <si>
    <t>Kane Area B</t>
  </si>
  <si>
    <t>Bishop Canevin B</t>
  </si>
  <si>
    <t>St. Mark's A</t>
  </si>
  <si>
    <t>Cistercian C</t>
  </si>
  <si>
    <t>Parish Episcopal</t>
  </si>
  <si>
    <t>Prosper A</t>
  </si>
  <si>
    <t>Prosper B</t>
  </si>
  <si>
    <t>St. Mark's B</t>
  </si>
  <si>
    <t>Western NC Shootout</t>
  </si>
  <si>
    <t>Early College at Guilford A</t>
  </si>
  <si>
    <t>Cave Spring A</t>
  </si>
  <si>
    <t>Carrboro A</t>
  </si>
  <si>
    <t>Early College at Guilford B</t>
  </si>
  <si>
    <t>Patton A</t>
  </si>
  <si>
    <t>Freedom A</t>
  </si>
  <si>
    <t>Highland Tech</t>
  </si>
  <si>
    <t>Weddington A</t>
  </si>
  <si>
    <t>South Caldwell A</t>
  </si>
  <si>
    <t>Hickory Ridge A</t>
  </si>
  <si>
    <t>Wheatmore A</t>
  </si>
  <si>
    <t>Carrboro B</t>
  </si>
  <si>
    <t>Freedom B</t>
  </si>
  <si>
    <t>Weddington B</t>
  </si>
  <si>
    <t>Cave Spring B</t>
  </si>
  <si>
    <t>South Caldwell B</t>
  </si>
  <si>
    <t>Freedom C</t>
  </si>
  <si>
    <t>Cave Spring C</t>
  </si>
  <si>
    <t>Patton B</t>
  </si>
  <si>
    <t>Hickory Ridge B</t>
  </si>
  <si>
    <t>Weddington C</t>
  </si>
  <si>
    <t>Wheatmore B</t>
  </si>
  <si>
    <t>Triton Winter</t>
  </si>
  <si>
    <t>Torrey Pines</t>
  </si>
  <si>
    <t>Patrick Henry</t>
  </si>
  <si>
    <t>Vermont State</t>
  </si>
  <si>
    <t>Champlain Valley A</t>
  </si>
  <si>
    <t>South Burlington A</t>
  </si>
  <si>
    <t>Champlain Valley B</t>
  </si>
  <si>
    <t>Hanover</t>
  </si>
  <si>
    <t>Essex A</t>
  </si>
  <si>
    <t>South Burlington B</t>
  </si>
  <si>
    <t>Burlington</t>
  </si>
  <si>
    <t>Champlain Valley C</t>
  </si>
  <si>
    <t>South Burlington C</t>
  </si>
  <si>
    <t>Spaulding</t>
  </si>
  <si>
    <t>Montpelier</t>
  </si>
  <si>
    <t>BFA-Fairfax</t>
  </si>
  <si>
    <t>Essex B</t>
  </si>
  <si>
    <t>Fair Haven Union B</t>
  </si>
  <si>
    <t>Fair Haven Union A</t>
  </si>
  <si>
    <t>Thetford Academy</t>
  </si>
  <si>
    <t>South Burlington D</t>
  </si>
  <si>
    <t>Rube Invitational</t>
  </si>
  <si>
    <t>Haslett A</t>
  </si>
  <si>
    <t>White Cloud</t>
  </si>
  <si>
    <t>University Liggett</t>
  </si>
  <si>
    <t>Hillsdale Academy</t>
  </si>
  <si>
    <t>Farmington</t>
  </si>
  <si>
    <t>Detroit Catholic Central D</t>
  </si>
  <si>
    <t>Ionia A</t>
  </si>
  <si>
    <t>Haslett C</t>
  </si>
  <si>
    <t>Haslett B</t>
  </si>
  <si>
    <t>Ionia B</t>
  </si>
  <si>
    <t>Davison</t>
  </si>
  <si>
    <t>Vestaburg</t>
  </si>
  <si>
    <t>Boise State Bronco Bowl</t>
  </si>
  <si>
    <t>Treasure Valley Math &amp; Science A</t>
  </si>
  <si>
    <t>Bishop Kelly A</t>
  </si>
  <si>
    <t>Treasure Valley Math &amp; Science B</t>
  </si>
  <si>
    <t>Kuna A</t>
  </si>
  <si>
    <t>Bishop Kelly B</t>
  </si>
  <si>
    <t>Kuna B</t>
  </si>
  <si>
    <t>Duke Invitational</t>
  </si>
  <si>
    <t>Green Hope A</t>
  </si>
  <si>
    <t>East Chapel Hill A</t>
  </si>
  <si>
    <t>John T. Hoggard</t>
  </si>
  <si>
    <t>Green Hope C</t>
  </si>
  <si>
    <t>Arendell Parrott Academy A</t>
  </si>
  <si>
    <t>East Chapel Hill B</t>
  </si>
  <si>
    <t>Green Hope B</t>
  </si>
  <si>
    <t>Arendell Parrott Academy B</t>
  </si>
  <si>
    <t>Cave Spring D</t>
  </si>
  <si>
    <t>Blue Hen Invitational</t>
  </si>
  <si>
    <t>Wilmington Charter A</t>
  </si>
  <si>
    <t>Wilmington Charter C</t>
  </si>
  <si>
    <t>Wilmington Charter B</t>
  </si>
  <si>
    <t>Wilmington Charter D</t>
  </si>
  <si>
    <t>Archmere Academy</t>
  </si>
  <si>
    <t>Caravel Academy</t>
  </si>
  <si>
    <t>C. Milton Wright A</t>
  </si>
  <si>
    <t>Wilmington Charter E</t>
  </si>
  <si>
    <t>Perry Hall</t>
  </si>
  <si>
    <t>Howard A</t>
  </si>
  <si>
    <t>C. Milton Wright B</t>
  </si>
  <si>
    <t>Howard B</t>
  </si>
  <si>
    <t>TQBA State Championship</t>
  </si>
  <si>
    <t>Paschal</t>
  </si>
  <si>
    <t>Mayde Creek</t>
  </si>
  <si>
    <t>Seven Lakes C</t>
  </si>
  <si>
    <t>Seven Lakes D</t>
  </si>
  <si>
    <t>Lamar Consolidated</t>
  </si>
  <si>
    <t>Emery/Weiner</t>
  </si>
  <si>
    <t>Beck Junior</t>
  </si>
  <si>
    <t>Parkersburg Invitational</t>
  </si>
  <si>
    <t>Northmont</t>
  </si>
  <si>
    <t>Nitro</t>
  </si>
  <si>
    <t>Ripley A</t>
  </si>
  <si>
    <t>Parkersburg Catholic A</t>
  </si>
  <si>
    <t>St. Albans A</t>
  </si>
  <si>
    <t>Wahama</t>
  </si>
  <si>
    <t>Magnolia A</t>
  </si>
  <si>
    <t>Williamstown</t>
  </si>
  <si>
    <t>Ripley B</t>
  </si>
  <si>
    <t>Belpre</t>
  </si>
  <si>
    <t>Magnolia B</t>
  </si>
  <si>
    <t>Parkersburg Catholic B</t>
  </si>
  <si>
    <t>St. Albans B</t>
  </si>
  <si>
    <t>Rocket Surgery II</t>
  </si>
  <si>
    <t>Canyon Crest A</t>
  </si>
  <si>
    <t>Westview A</t>
  </si>
  <si>
    <t>Arcadia E</t>
  </si>
  <si>
    <t>Canyon Crest B</t>
  </si>
  <si>
    <t>Canyon Crest C</t>
  </si>
  <si>
    <t>Tustin A</t>
  </si>
  <si>
    <t>Torrey Pines C</t>
  </si>
  <si>
    <t>Rancho Bernardo C</t>
  </si>
  <si>
    <t>Rancho Bernardo D</t>
  </si>
  <si>
    <t>Westview B</t>
  </si>
  <si>
    <t>Tustin B</t>
  </si>
  <si>
    <t>Savannah A</t>
  </si>
  <si>
    <t>Helias A</t>
  </si>
  <si>
    <t>Eureka A</t>
  </si>
  <si>
    <t>Jefferson City</t>
  </si>
  <si>
    <t>Centralia</t>
  </si>
  <si>
    <t>Helias B</t>
  </si>
  <si>
    <t>Pilot Grove</t>
  </si>
  <si>
    <t>North Shelby</t>
  </si>
  <si>
    <t>De Smet Jesuit A</t>
  </si>
  <si>
    <t>Savannah B</t>
  </si>
  <si>
    <t>St. Charles County Lutheran</t>
  </si>
  <si>
    <t>Glasgow</t>
  </si>
  <si>
    <t>Eureka B</t>
  </si>
  <si>
    <t>De Smet Jesuit B</t>
  </si>
  <si>
    <t>South Pemiscot</t>
  </si>
  <si>
    <t>Missouri Qualifier</t>
  </si>
  <si>
    <t>Illinois Qualifier</t>
  </si>
  <si>
    <t>Adlai E. Stevenson A</t>
  </si>
  <si>
    <t>Rockford Auburn A</t>
  </si>
  <si>
    <t>Loyola Academy A</t>
  </si>
  <si>
    <t>Proviso North</t>
  </si>
  <si>
    <t>Lisle</t>
  </si>
  <si>
    <t>Rockford Auburn B</t>
  </si>
  <si>
    <t>Wheaton Warrenville South A</t>
  </si>
  <si>
    <t>Belvidere North</t>
  </si>
  <si>
    <t>Adlai E. Stevenson B</t>
  </si>
  <si>
    <t>Loyola Academy B</t>
  </si>
  <si>
    <t>Fenton</t>
  </si>
  <si>
    <t>Wheaton North</t>
  </si>
  <si>
    <t>New Trier</t>
  </si>
  <si>
    <t>Maine South</t>
  </si>
  <si>
    <t>Riverside Brookfield</t>
  </si>
  <si>
    <t>Wheaton Warrenville South B</t>
  </si>
  <si>
    <t>BATE</t>
  </si>
  <si>
    <t>E. O. Smith A</t>
  </si>
  <si>
    <t>Paramus Catholic</t>
  </si>
  <si>
    <t>St. Peter's Prep A</t>
  </si>
  <si>
    <t>St. Peter's Prep B</t>
  </si>
  <si>
    <t>E. O. Smith B</t>
  </si>
  <si>
    <t>St. Peter's Prep C</t>
  </si>
  <si>
    <t>Jaguar Bowl</t>
  </si>
  <si>
    <t>Walton</t>
  </si>
  <si>
    <t>Central Gwinnett</t>
  </si>
  <si>
    <t>Athens Academy</t>
  </si>
  <si>
    <t>Marist A</t>
  </si>
  <si>
    <t>Heritage-Conyers</t>
  </si>
  <si>
    <t>Marist B</t>
  </si>
  <si>
    <t>Bleckley A</t>
  </si>
  <si>
    <t>RGNS A</t>
  </si>
  <si>
    <t>Creekview</t>
  </si>
  <si>
    <t>RGNS B</t>
  </si>
  <si>
    <t>Daniel</t>
  </si>
  <si>
    <t>Bleckley B</t>
  </si>
  <si>
    <t>Pennsylvania NAQT State</t>
  </si>
  <si>
    <t>Cumberland Valley</t>
  </si>
  <si>
    <t>Brookville</t>
  </si>
  <si>
    <t>Octorara B</t>
  </si>
  <si>
    <t>Octorara A</t>
  </si>
  <si>
    <t>Delaware NAQT State</t>
  </si>
  <si>
    <t>Mount Pleasant</t>
  </si>
  <si>
    <t>Salesianum A</t>
  </si>
  <si>
    <t>Salesianum B</t>
  </si>
  <si>
    <t>Concord A</t>
  </si>
  <si>
    <t>Concord B</t>
  </si>
  <si>
    <t>Ursuline</t>
  </si>
  <si>
    <t>Michigan NAQT State</t>
  </si>
  <si>
    <t>Okemos</t>
  </si>
  <si>
    <t>Detroit Country Day</t>
  </si>
  <si>
    <t>DeWitt</t>
  </si>
  <si>
    <t>Thurston</t>
  </si>
  <si>
    <t>Skyline</t>
  </si>
  <si>
    <t>Florida NAQT State</t>
  </si>
  <si>
    <t>Ransom Everglades A</t>
  </si>
  <si>
    <t>Plant City</t>
  </si>
  <si>
    <t>Dr. Phillips A</t>
  </si>
  <si>
    <t>Spruce Creek</t>
  </si>
  <si>
    <t>Dr. Phillips B</t>
  </si>
  <si>
    <t>Branford</t>
  </si>
  <si>
    <t>Choctawhatchee</t>
  </si>
  <si>
    <t>Ransom Everglades C</t>
  </si>
  <si>
    <t>Ransom Everglades B</t>
  </si>
  <si>
    <t>Ransom Everglades D</t>
  </si>
  <si>
    <t>Washington NAQT State</t>
  </si>
  <si>
    <t>Bellevue</t>
  </si>
  <si>
    <t>R.A. Long</t>
  </si>
  <si>
    <t>Stadium</t>
  </si>
  <si>
    <t>Peninsula</t>
  </si>
  <si>
    <t>Bellarmine Prep</t>
  </si>
  <si>
    <t>West Valley</t>
  </si>
  <si>
    <t>Ellensburg B</t>
  </si>
  <si>
    <t>Ellensburg A</t>
  </si>
  <si>
    <t>Upstate NY NAQT State</t>
  </si>
  <si>
    <t>Ithaca A</t>
  </si>
  <si>
    <t>Maine-Endwell A</t>
  </si>
  <si>
    <t>Ithaca B</t>
  </si>
  <si>
    <t>Whitney Point</t>
  </si>
  <si>
    <t>Maine-Endwell B</t>
  </si>
  <si>
    <t>Greene</t>
  </si>
  <si>
    <t>Southern Cayuga</t>
  </si>
  <si>
    <t>South Carolina NAQT State</t>
  </si>
  <si>
    <t>Spartanburg</t>
  </si>
  <si>
    <t>Seneca</t>
  </si>
  <si>
    <t>Conway A</t>
  </si>
  <si>
    <t>Dorman Freshman A</t>
  </si>
  <si>
    <t>Fort Mill</t>
  </si>
  <si>
    <t>Oakbrook</t>
  </si>
  <si>
    <t>Riverside</t>
  </si>
  <si>
    <t>Greer</t>
  </si>
  <si>
    <t>Dorman Freshman B</t>
  </si>
  <si>
    <t>Conway B</t>
  </si>
  <si>
    <t>Alabama NAQT State</t>
  </si>
  <si>
    <t>Grissom</t>
  </si>
  <si>
    <t>Hoover C</t>
  </si>
  <si>
    <t>Columbia B</t>
  </si>
  <si>
    <t>Hatton A</t>
  </si>
  <si>
    <t>Hatton B</t>
  </si>
  <si>
    <t>Virginia NAQT State</t>
  </si>
  <si>
    <t>Maggie Walker Governor's School A</t>
  </si>
  <si>
    <t>Clover Hill</t>
  </si>
  <si>
    <t>New Kent A</t>
  </si>
  <si>
    <t>Collegiate School</t>
  </si>
  <si>
    <t>Nandua A</t>
  </si>
  <si>
    <t>Robinson Secondary</t>
  </si>
  <si>
    <t>Douglas Freeman</t>
  </si>
  <si>
    <t>Maggie Walker Governor's School B</t>
  </si>
  <si>
    <t>Madison County</t>
  </si>
  <si>
    <t>New Kent B</t>
  </si>
  <si>
    <t>Henrico</t>
  </si>
  <si>
    <t>Cosby</t>
  </si>
  <si>
    <t>Nandua B</t>
  </si>
  <si>
    <t>Northern California NAQT State</t>
  </si>
  <si>
    <t>Mills</t>
  </si>
  <si>
    <t>Minnesota NAQT State</t>
  </si>
  <si>
    <t>St. Thomas Academy</t>
  </si>
  <si>
    <t>Hopkins A</t>
  </si>
  <si>
    <t>St. Louis Park</t>
  </si>
  <si>
    <t>Edina B</t>
  </si>
  <si>
    <t>Edina A</t>
  </si>
  <si>
    <t>Hopkins B</t>
  </si>
  <si>
    <t>New Jersey NAQT State</t>
  </si>
  <si>
    <t>High Technology A</t>
  </si>
  <si>
    <t>High Technology B</t>
  </si>
  <si>
    <t>Pennsville Memorial</t>
  </si>
  <si>
    <t>Ohio NAQT State</t>
  </si>
  <si>
    <t>Walnut Hills</t>
  </si>
  <si>
    <t>St. Ignatius</t>
  </si>
  <si>
    <t>Bexley A</t>
  </si>
  <si>
    <t>Dublin Scioto</t>
  </si>
  <si>
    <t>Columbus Alternative A</t>
  </si>
  <si>
    <t>Bexley B</t>
  </si>
  <si>
    <t>Olmsted Falls D</t>
  </si>
  <si>
    <t>Lowellville</t>
  </si>
  <si>
    <t>Columbus Alternative B</t>
  </si>
  <si>
    <t>Oklahoma NAQT State</t>
  </si>
  <si>
    <t>Yukon A</t>
  </si>
  <si>
    <t>Stillwater</t>
  </si>
  <si>
    <t>Bartlesville</t>
  </si>
  <si>
    <t>Drummond</t>
  </si>
  <si>
    <t>Bristow</t>
  </si>
  <si>
    <t>Edmond Memorial A</t>
  </si>
  <si>
    <t>Norman</t>
  </si>
  <si>
    <t>Ponca City</t>
  </si>
  <si>
    <t>Carl Albert</t>
  </si>
  <si>
    <t>Cashion</t>
  </si>
  <si>
    <t>Choctaw A</t>
  </si>
  <si>
    <t>Choctaw B</t>
  </si>
  <si>
    <t>Edmond Memorial B</t>
  </si>
  <si>
    <t>Yukon B</t>
  </si>
  <si>
    <t>Blackwell</t>
  </si>
  <si>
    <t>Santa Monica A</t>
  </si>
  <si>
    <t>Santa Monica B</t>
  </si>
  <si>
    <t>Segerstrom</t>
  </si>
  <si>
    <t>Eastlake</t>
  </si>
  <si>
    <t>Southern California NAQT State</t>
  </si>
  <si>
    <t>Maryland/DC NAQT State</t>
  </si>
  <si>
    <t>Montgomery Blair A</t>
  </si>
  <si>
    <t>Walt Whitman A</t>
  </si>
  <si>
    <t>Oakland Mills</t>
  </si>
  <si>
    <t>Montgomery Blair B</t>
  </si>
  <si>
    <t>Woodrow Wilson</t>
  </si>
  <si>
    <t>Walt Whitman B</t>
  </si>
  <si>
    <t>Landon School A</t>
  </si>
  <si>
    <t>Landon School B</t>
  </si>
  <si>
    <t>The Bullis School</t>
  </si>
  <si>
    <t>Arizona NAQT State</t>
  </si>
  <si>
    <t>BASIS Scottsdale</t>
  </si>
  <si>
    <t>Verrado A</t>
  </si>
  <si>
    <t>Millennium A</t>
  </si>
  <si>
    <t>Mountain Pointe</t>
  </si>
  <si>
    <t>Verrado B</t>
  </si>
  <si>
    <t>Scottsdale Prep</t>
  </si>
  <si>
    <t>Verrado C</t>
  </si>
  <si>
    <t>Millennium B</t>
  </si>
  <si>
    <t>Arkansas NAQT State</t>
  </si>
  <si>
    <t>Watson Chapel A</t>
  </si>
  <si>
    <t>Parkview Arts and Science A</t>
  </si>
  <si>
    <t>Benton A</t>
  </si>
  <si>
    <t>Parkview Arts and Science B</t>
  </si>
  <si>
    <t>Greene County Tech</t>
  </si>
  <si>
    <t>Malvern A</t>
  </si>
  <si>
    <t>Rogers</t>
  </si>
  <si>
    <t>Benton B</t>
  </si>
  <si>
    <t>Conway Christian</t>
  </si>
  <si>
    <t>Norfork</t>
  </si>
  <si>
    <t>Bauxite</t>
  </si>
  <si>
    <t>Watson Chapel B</t>
  </si>
  <si>
    <t>Crossett</t>
  </si>
  <si>
    <t>Malvern B</t>
  </si>
  <si>
    <t>Parkview Arts and Science C</t>
  </si>
  <si>
    <t>Parkview Arts and Science D</t>
  </si>
  <si>
    <t>Iowa NAQT State</t>
  </si>
  <si>
    <t>Bettendorf</t>
  </si>
  <si>
    <t>Set</t>
  </si>
  <si>
    <t>IS96</t>
  </si>
  <si>
    <t>IS98</t>
  </si>
  <si>
    <t>IS100</t>
  </si>
  <si>
    <t>IS102</t>
  </si>
  <si>
    <t>IS104</t>
  </si>
  <si>
    <t>IS105</t>
  </si>
  <si>
    <t>1 SD Min</t>
  </si>
  <si>
    <t>1 SD Max</t>
  </si>
  <si>
    <t>2 SD Min</t>
  </si>
  <si>
    <t>2 SD Max</t>
  </si>
  <si>
    <t>PPB Range</t>
  </si>
  <si>
    <t>#</t>
  </si>
  <si>
    <t>0.00-4.99</t>
  </si>
  <si>
    <t>5.00-9.99</t>
  </si>
  <si>
    <t>10.00-14.99</t>
  </si>
  <si>
    <t>15.00-19.99</t>
  </si>
  <si>
    <t>20.00-24.99</t>
  </si>
  <si>
    <t>25.00-30.00</t>
  </si>
  <si>
    <t>Guilford A</t>
  </si>
  <si>
    <t>UNC Tar Heel</t>
  </si>
  <si>
    <t>Maggie Walker A</t>
  </si>
  <si>
    <t>VCU Fall</t>
  </si>
  <si>
    <t>Auburn A</t>
  </si>
  <si>
    <t>Loyburn</t>
  </si>
  <si>
    <t>TJ A</t>
  </si>
  <si>
    <t>Fright 2010</t>
  </si>
  <si>
    <t>IMSA A</t>
  </si>
  <si>
    <t>DCC A</t>
  </si>
  <si>
    <t>Quad States</t>
  </si>
  <si>
    <t>Stevenson A</t>
  </si>
  <si>
    <t>Dunbar A</t>
  </si>
  <si>
    <t>Danville</t>
  </si>
  <si>
    <t>Ladue A</t>
  </si>
  <si>
    <t>Tiger Bowl III</t>
  </si>
  <si>
    <t>Johnson Central</t>
  </si>
  <si>
    <t>UCI CBCT</t>
  </si>
  <si>
    <t>MSJ E</t>
  </si>
  <si>
    <t>BELLEROPHON</t>
  </si>
  <si>
    <t>DCC B</t>
  </si>
  <si>
    <t>GDS</t>
  </si>
  <si>
    <t>St. Marks A</t>
  </si>
  <si>
    <t>University A</t>
  </si>
  <si>
    <t>New Trier A</t>
  </si>
  <si>
    <t>MSJ C</t>
  </si>
  <si>
    <t>Culver Academies A</t>
  </si>
  <si>
    <t>Clayton A</t>
  </si>
  <si>
    <t>Ezell-Harding</t>
  </si>
  <si>
    <t>UTC Trevor's Trivia</t>
  </si>
  <si>
    <t>Auburn B</t>
  </si>
  <si>
    <t>North Hollywood</t>
  </si>
  <si>
    <t>Bellarmine A</t>
  </si>
  <si>
    <t>NCSSM A</t>
  </si>
  <si>
    <t>Wheaton-Warrenville A</t>
  </si>
  <si>
    <t>Simon Kenton A</t>
  </si>
  <si>
    <t>Ladue B</t>
  </si>
  <si>
    <t>Dunbar B</t>
  </si>
  <si>
    <t>IMSA B</t>
  </si>
  <si>
    <t>Marshall</t>
  </si>
  <si>
    <t>Phil Fills for Mills</t>
  </si>
  <si>
    <t>Whitman</t>
  </si>
  <si>
    <t>TJ B</t>
  </si>
  <si>
    <t>Bellarmine B</t>
  </si>
  <si>
    <t>North Kansas City</t>
  </si>
  <si>
    <t>Maggie Walker B</t>
  </si>
  <si>
    <t>Enloe</t>
  </si>
  <si>
    <t>Campbell</t>
  </si>
  <si>
    <t>Langley</t>
  </si>
  <si>
    <t>Caeser Rodney</t>
  </si>
  <si>
    <t>University B</t>
  </si>
  <si>
    <t>Keith Country Day A</t>
  </si>
  <si>
    <t>Collegiate A</t>
  </si>
  <si>
    <t>Early College A</t>
  </si>
  <si>
    <t>Simon Kenton B</t>
  </si>
  <si>
    <t>Parkway West A</t>
  </si>
  <si>
    <t>Eureka</t>
  </si>
  <si>
    <t>Stevenson B</t>
  </si>
  <si>
    <t>Clover Hill A</t>
  </si>
  <si>
    <t>Guilford B</t>
  </si>
  <si>
    <t>Hoggard</t>
  </si>
  <si>
    <t>Plano West A</t>
  </si>
  <si>
    <t>Rockville</t>
  </si>
  <si>
    <t>Loyola Academy C</t>
  </si>
  <si>
    <t>Barrington</t>
  </si>
  <si>
    <t>Centennial A</t>
  </si>
  <si>
    <t>Plano West B</t>
  </si>
  <si>
    <t>Keith Country Day B</t>
  </si>
  <si>
    <t>New Trier B</t>
  </si>
  <si>
    <t>Clayton B</t>
  </si>
  <si>
    <t>Santa Teresa</t>
  </si>
  <si>
    <t>TJ C</t>
  </si>
  <si>
    <t>Trinity</t>
  </si>
  <si>
    <t>Midlothian</t>
  </si>
  <si>
    <t>Paducah Tilghman</t>
  </si>
  <si>
    <t>Bellarmine C</t>
  </si>
  <si>
    <t>St. Marks C</t>
  </si>
  <si>
    <t>Adair</t>
  </si>
  <si>
    <t>East CH A</t>
  </si>
  <si>
    <t>St. Marks B</t>
  </si>
  <si>
    <t>Bate Middle A</t>
  </si>
  <si>
    <t>NCSSM B</t>
  </si>
  <si>
    <t>Richmond</t>
  </si>
  <si>
    <t>Poolesville</t>
  </si>
  <si>
    <t>Robinson</t>
  </si>
  <si>
    <t>DAR A</t>
  </si>
  <si>
    <t>Longfellow A</t>
  </si>
  <si>
    <t>Ladue C</t>
  </si>
  <si>
    <t>Helias C</t>
  </si>
  <si>
    <t>Wheaton-Warrenville B</t>
  </si>
  <si>
    <t>Centennial C</t>
  </si>
  <si>
    <t>CSAS</t>
  </si>
  <si>
    <t>REaCH</t>
  </si>
  <si>
    <t>Bellarmine D</t>
  </si>
  <si>
    <t>Calvert Hall</t>
  </si>
  <si>
    <t>Collegiate B</t>
  </si>
  <si>
    <t>Hallsville</t>
  </si>
  <si>
    <t>East CH B</t>
  </si>
  <si>
    <t>Clover Hill B</t>
  </si>
  <si>
    <t>Harker</t>
  </si>
  <si>
    <t>Seymour A</t>
  </si>
  <si>
    <t>IMSA C</t>
  </si>
  <si>
    <t>Dunbar C</t>
  </si>
  <si>
    <t>Parish</t>
  </si>
  <si>
    <t>Cosby A</t>
  </si>
  <si>
    <t>Centennial B</t>
  </si>
  <si>
    <t>Raleigh Charter F</t>
  </si>
  <si>
    <t>Raleigh Charter E</t>
  </si>
  <si>
    <t>Longfellow B</t>
  </si>
  <si>
    <t>Bellarmine E</t>
  </si>
  <si>
    <t>Richland</t>
  </si>
  <si>
    <t>KIPP Pride A</t>
  </si>
  <si>
    <t>Parkway West B</t>
  </si>
  <si>
    <t>MSJ A</t>
  </si>
  <si>
    <t>Cosby B</t>
  </si>
  <si>
    <t>Boonville</t>
  </si>
  <si>
    <t>Murray County A</t>
  </si>
  <si>
    <t>Fulton</t>
  </si>
  <si>
    <t>Culver Academies B</t>
  </si>
  <si>
    <t>Archbishop Riordan</t>
  </si>
  <si>
    <t>Saint Mary's</t>
  </si>
  <si>
    <t>KIPP Pride B</t>
  </si>
  <si>
    <t>MLK Magnet</t>
  </si>
  <si>
    <t>Banneker A</t>
  </si>
  <si>
    <t>Southern Middle</t>
  </si>
  <si>
    <t>House Team</t>
  </si>
  <si>
    <t>Versailles</t>
  </si>
  <si>
    <t>Rock Bridge C</t>
  </si>
  <si>
    <t>Elsberry</t>
  </si>
  <si>
    <t>Ooltewah</t>
  </si>
  <si>
    <t>Northwest Whitfield A</t>
  </si>
  <si>
    <t>Murray County B</t>
  </si>
  <si>
    <t>Tuscumbia B</t>
  </si>
  <si>
    <t>Tuscumbia A</t>
  </si>
  <si>
    <t>Banneker B</t>
  </si>
  <si>
    <t>KIPP Pride C</t>
  </si>
  <si>
    <t>Northwest Whitfield B</t>
  </si>
  <si>
    <t>Lone Jack B</t>
  </si>
  <si>
    <t>Centennial D</t>
  </si>
  <si>
    <t>Gatlinburg-Pittman</t>
  </si>
  <si>
    <t>Seymour B</t>
  </si>
  <si>
    <t>Early College B</t>
  </si>
  <si>
    <t>Centennial E</t>
  </si>
  <si>
    <t>DAR B</t>
  </si>
  <si>
    <t>Adair Middle</t>
  </si>
  <si>
    <t>Bate Middle B</t>
  </si>
  <si>
    <t>Lone Jack A</t>
  </si>
  <si>
    <t>Tourney</t>
  </si>
  <si>
    <t>ADVANTAGE Uber</t>
  </si>
  <si>
    <t>Hunter A</t>
  </si>
  <si>
    <t>St. Joseph's GSAC</t>
  </si>
  <si>
    <t>Alpharetta National</t>
  </si>
  <si>
    <t>GSAC</t>
  </si>
  <si>
    <t>Richard Montgomery</t>
  </si>
  <si>
    <t>St. Ignatius College Prep A</t>
  </si>
  <si>
    <t>Manual A</t>
  </si>
  <si>
    <t>College Heights</t>
  </si>
  <si>
    <t>Illinois Math &amp; Science Academy</t>
  </si>
  <si>
    <t>Chattahoochee A</t>
  </si>
  <si>
    <t>Oak Park-River Forest</t>
  </si>
  <si>
    <t>Mort Walker</t>
  </si>
  <si>
    <t>Adair A</t>
  </si>
  <si>
    <t>Lisle A</t>
  </si>
  <si>
    <t>Wissahicken-SJ Hybrid</t>
  </si>
  <si>
    <t>SJ-HC Hybrid</t>
  </si>
  <si>
    <t>Buffalo Grove A</t>
  </si>
  <si>
    <t>Norcross A</t>
  </si>
  <si>
    <t>Kellenberg</t>
  </si>
  <si>
    <t>Hunter B</t>
  </si>
  <si>
    <t>Culver Academies</t>
  </si>
  <si>
    <t>House</t>
  </si>
  <si>
    <t>Bergen A</t>
  </si>
  <si>
    <t>Chattahoochee B</t>
  </si>
  <si>
    <t>Libertyville</t>
  </si>
  <si>
    <t>Manual B</t>
  </si>
  <si>
    <t>Latin School of Chicago</t>
  </si>
  <si>
    <t>Grayson A</t>
  </si>
  <si>
    <t>Millburn</t>
  </si>
  <si>
    <t>Hunter C</t>
  </si>
  <si>
    <t>Charlottesville A</t>
  </si>
  <si>
    <t>Barrington A</t>
  </si>
  <si>
    <t>North Kansas City High</t>
  </si>
  <si>
    <t>Alpharetta Varsity</t>
  </si>
  <si>
    <t>ADVANTAGE Standard</t>
  </si>
  <si>
    <t>Spartanburg High School</t>
  </si>
  <si>
    <t>Fenwick A</t>
  </si>
  <si>
    <t>Justice League</t>
  </si>
  <si>
    <t>TJ D</t>
  </si>
  <si>
    <t>Norcross B</t>
  </si>
  <si>
    <t>Berkmar</t>
  </si>
  <si>
    <t>Bergen B</t>
  </si>
  <si>
    <t>Springfield</t>
  </si>
  <si>
    <t xml:space="preserve">Cave Spring </t>
  </si>
  <si>
    <t>Wheaton North A</t>
  </si>
  <si>
    <t>South Forsyth</t>
  </si>
  <si>
    <t>Blessed Trinity</t>
  </si>
  <si>
    <t>Edmonson</t>
  </si>
  <si>
    <t>Fenwick B</t>
  </si>
  <si>
    <t>Auburn C</t>
  </si>
  <si>
    <t>Loyola C</t>
  </si>
  <si>
    <t>Lisle B</t>
  </si>
  <si>
    <t>Charlottesville B</t>
  </si>
  <si>
    <t>Walker School A</t>
  </si>
  <si>
    <t>Adair B</t>
  </si>
  <si>
    <t>Sterling A</t>
  </si>
  <si>
    <t>Niles West</t>
  </si>
  <si>
    <t>Woodstock</t>
  </si>
  <si>
    <t>Ladue D</t>
  </si>
  <si>
    <t>Barrington B</t>
  </si>
  <si>
    <t xml:space="preserve">St. Anne's-Belfield </t>
  </si>
  <si>
    <t>Wheaton North B</t>
  </si>
  <si>
    <t>James Monroe</t>
  </si>
  <si>
    <t>McHenry</t>
  </si>
  <si>
    <t>Walker School B</t>
  </si>
  <si>
    <t>Byron</t>
  </si>
  <si>
    <t>Salisbury</t>
  </si>
  <si>
    <t>Buffalo Grove B</t>
  </si>
  <si>
    <t>Grayson B</t>
  </si>
  <si>
    <t>Freeman</t>
  </si>
  <si>
    <t>New Kent C</t>
  </si>
  <si>
    <t>St. Ignatius B</t>
  </si>
  <si>
    <t>Boonville High School</t>
  </si>
  <si>
    <t>Auburn D</t>
  </si>
  <si>
    <t>King's Fork</t>
  </si>
  <si>
    <t>Crete-Monee A</t>
  </si>
  <si>
    <t>Leyden</t>
  </si>
  <si>
    <t>Sequoyah</t>
  </si>
  <si>
    <t>Crete-Monee B</t>
  </si>
  <si>
    <t>Sterling B</t>
  </si>
  <si>
    <t>BHSAT</t>
  </si>
  <si>
    <t>DAFT</t>
  </si>
  <si>
    <t>DCCAT</t>
  </si>
  <si>
    <t>Delta Burke</t>
  </si>
  <si>
    <t>FKT</t>
  </si>
  <si>
    <t>HFT</t>
  </si>
  <si>
    <t>HT16</t>
  </si>
  <si>
    <t>HT17</t>
  </si>
  <si>
    <t>IMSANITY</t>
  </si>
  <si>
    <t>LIST</t>
  </si>
  <si>
    <t>Maryland Spring</t>
  </si>
  <si>
    <t>Prison Bowl</t>
  </si>
  <si>
    <t>Right Triangle Open</t>
  </si>
  <si>
    <t>SCOP</t>
  </si>
  <si>
    <t>WUHSAC</t>
  </si>
  <si>
    <t>BELLICOSE</t>
  </si>
  <si>
    <t>CATT</t>
  </si>
  <si>
    <t>Loyola Ultima</t>
  </si>
  <si>
    <t>ARMY NAVY</t>
  </si>
  <si>
    <t>ATROPHY</t>
  </si>
  <si>
    <t>Bill Currie</t>
  </si>
  <si>
    <t>Case Western GLRAC</t>
  </si>
  <si>
    <t>Yale BHSAT</t>
  </si>
  <si>
    <t>New Kent</t>
  </si>
  <si>
    <t>PHSAT</t>
  </si>
  <si>
    <t>UIUC Earlybird</t>
  </si>
  <si>
    <t>Harvard Delta Burke</t>
  </si>
  <si>
    <t>Penn QuAC</t>
  </si>
  <si>
    <t>Boise State FKT</t>
  </si>
  <si>
    <t>Auburn HFT</t>
  </si>
  <si>
    <t>Bonfire Manatees</t>
  </si>
  <si>
    <t>GA HFT Mirror</t>
  </si>
  <si>
    <t>Solon Sunday</t>
  </si>
  <si>
    <t>Triton Fall</t>
  </si>
  <si>
    <t>OSU Jan</t>
  </si>
  <si>
    <t>Dennis Haskins Open</t>
  </si>
  <si>
    <t>Rider Bowl</t>
  </si>
  <si>
    <t>Triton Spring Lower</t>
  </si>
  <si>
    <t>Wofford Free</t>
  </si>
  <si>
    <t>TRIUMVIR</t>
  </si>
  <si>
    <t>Ladue Invitational</t>
  </si>
  <si>
    <t>VCU Mirror of LIST</t>
  </si>
  <si>
    <t>Minnesota Prison Bowl</t>
  </si>
  <si>
    <t>Missouri PreNats</t>
  </si>
  <si>
    <t>Norcross</t>
  </si>
  <si>
    <t>Northwestern Prison Bowl</t>
  </si>
  <si>
    <t>Triton Spring Upper</t>
  </si>
  <si>
    <t>VCU Spring</t>
  </si>
  <si>
    <t>Case PSAT</t>
  </si>
  <si>
    <t>St. Anselm's PSAT</t>
  </si>
  <si>
    <t>Torrey Pines Open</t>
  </si>
  <si>
    <t>Bergen BOAT</t>
  </si>
  <si>
    <t>NIU Huskie Bowl</t>
  </si>
  <si>
    <t>VCU Winter</t>
  </si>
  <si>
    <t>Blair Bash</t>
  </si>
  <si>
    <t>Mission A</t>
  </si>
  <si>
    <t>Mission B</t>
  </si>
  <si>
    <t>Harker A</t>
  </si>
  <si>
    <t>Mission C</t>
  </si>
  <si>
    <t>Harker B</t>
  </si>
  <si>
    <t>Seton Hall Prep</t>
  </si>
  <si>
    <t>Blair Academy</t>
  </si>
  <si>
    <t>St. Josephs White</t>
  </si>
  <si>
    <t>Chatham</t>
  </si>
  <si>
    <t>Italics indicate prelims only</t>
  </si>
  <si>
    <t>Southern Boone County B</t>
  </si>
  <si>
    <t>Warrenton</t>
  </si>
  <si>
    <t>Monroe City</t>
  </si>
  <si>
    <t>Southern Boone County A</t>
  </si>
  <si>
    <t>Alpharetta A</t>
  </si>
  <si>
    <t>Brookwood A</t>
  </si>
  <si>
    <t>Meadowcreek</t>
  </si>
  <si>
    <t>Cent. Gwinnett A</t>
  </si>
  <si>
    <t>Bainbridge</t>
  </si>
  <si>
    <t>Eastside A</t>
  </si>
  <si>
    <t>Brookwood B</t>
  </si>
  <si>
    <t>Starr's Mill B</t>
  </si>
  <si>
    <t>Paideia</t>
  </si>
  <si>
    <t>Flowery Branch A</t>
  </si>
  <si>
    <t>Baconton A</t>
  </si>
  <si>
    <t>Ola A</t>
  </si>
  <si>
    <t>Baconton B</t>
  </si>
  <si>
    <t>Woodford A</t>
  </si>
  <si>
    <t>Duluth</t>
  </si>
  <si>
    <t>Northview</t>
  </si>
  <si>
    <t>Flowery Branch B</t>
  </si>
  <si>
    <t>Blessed Trinity A</t>
  </si>
  <si>
    <t>Bleckley Co A</t>
  </si>
  <si>
    <t>Johns Creek A</t>
  </si>
  <si>
    <t>St. Pius X</t>
  </si>
  <si>
    <t>Marist C</t>
  </si>
  <si>
    <t>Sonoraville B</t>
  </si>
  <si>
    <t>Starr's Mill A</t>
  </si>
  <si>
    <t>Cedar Shoals A</t>
  </si>
  <si>
    <t>North Springs</t>
  </si>
  <si>
    <t>Etowah A</t>
  </si>
  <si>
    <t>Woodford C</t>
  </si>
  <si>
    <t>Cherokee</t>
  </si>
  <si>
    <t>Gordon Central</t>
  </si>
  <si>
    <t>Union Grove B</t>
  </si>
  <si>
    <t>Woodford B</t>
  </si>
  <si>
    <t>Union Grove A</t>
  </si>
  <si>
    <t>James Island</t>
  </si>
  <si>
    <t>Allatoona</t>
  </si>
  <si>
    <t>Cent Gwinnett B</t>
  </si>
  <si>
    <t>Ola B</t>
  </si>
  <si>
    <t>Alpharetta B</t>
  </si>
  <si>
    <t>Collins Hill</t>
  </si>
  <si>
    <t>Woodford D</t>
  </si>
  <si>
    <t>Woodford E</t>
  </si>
  <si>
    <t>Cedar Shoals B</t>
  </si>
  <si>
    <t>Woodland</t>
  </si>
  <si>
    <t>Bleckley Co B</t>
  </si>
  <si>
    <t>Sonoraville A</t>
  </si>
  <si>
    <t>Eastside B</t>
  </si>
  <si>
    <t>Blessed Trinity B</t>
  </si>
  <si>
    <t>CHS Freshmen</t>
  </si>
  <si>
    <t>Shiloh</t>
  </si>
  <si>
    <t>River Ridge</t>
  </si>
  <si>
    <t>East Paulding</t>
  </si>
  <si>
    <t>Johns Creek B</t>
  </si>
  <si>
    <t>Archer - removed from CATT stats</t>
  </si>
  <si>
    <t>Stevenson</t>
  </si>
  <si>
    <t>Loyola A</t>
  </si>
  <si>
    <t>Belvidere North A</t>
  </si>
  <si>
    <t>Loyola B</t>
  </si>
  <si>
    <t>Belvidere North B</t>
  </si>
  <si>
    <t>Chicago Christian</t>
  </si>
  <si>
    <t>North Olmsted</t>
  </si>
  <si>
    <t>Cloverleaf A</t>
  </si>
  <si>
    <t>Magnificat</t>
  </si>
  <si>
    <t>St. Charles</t>
  </si>
  <si>
    <t>Copley C</t>
  </si>
  <si>
    <t>Cloverleaf B</t>
  </si>
  <si>
    <t>RM House Team</t>
  </si>
  <si>
    <t>Chris Manners</t>
  </si>
  <si>
    <t>Whitman A</t>
  </si>
  <si>
    <t>Blair A</t>
  </si>
  <si>
    <t>Blair B</t>
  </si>
  <si>
    <t>Whitman B</t>
  </si>
  <si>
    <t>IMSA</t>
  </si>
  <si>
    <t>Loyola Academy</t>
  </si>
  <si>
    <t>Echidna</t>
  </si>
  <si>
    <t>Macomb</t>
  </si>
  <si>
    <t>Auburn S</t>
  </si>
  <si>
    <t>St. Viator</t>
  </si>
  <si>
    <t>Wauconda</t>
  </si>
  <si>
    <t>Typhon</t>
  </si>
  <si>
    <t>Minnesota BHSAT</t>
  </si>
  <si>
    <t>Eden Prairie</t>
  </si>
  <si>
    <t>Minneapolis South</t>
  </si>
  <si>
    <t>Glencoe-Silver Lake A</t>
  </si>
  <si>
    <t>Glencoe-Silver Lake B</t>
  </si>
  <si>
    <t>EO Smith</t>
  </si>
  <si>
    <t>Hunter D</t>
  </si>
  <si>
    <t>Concord Carlisle</t>
  </si>
  <si>
    <t>Williston Northampton</t>
  </si>
  <si>
    <t>GQPA Fundraiser</t>
  </si>
  <si>
    <t>Alpharetta</t>
  </si>
  <si>
    <t>Chamblee A</t>
  </si>
  <si>
    <t>Roswell</t>
  </si>
  <si>
    <t>Chamblee B</t>
  </si>
  <si>
    <t>DDII</t>
  </si>
  <si>
    <t>Simon Kenton</t>
  </si>
  <si>
    <t>Bate A</t>
  </si>
  <si>
    <t>Bate B</t>
  </si>
  <si>
    <t>Dunbar 2</t>
  </si>
  <si>
    <t>Dunbar 1</t>
  </si>
  <si>
    <t>Missouri S&amp;T Fall</t>
  </si>
  <si>
    <t>Rolla A</t>
  </si>
  <si>
    <t>Hancock</t>
  </si>
  <si>
    <t>Rolla B</t>
  </si>
  <si>
    <t>Clover Hill Q</t>
  </si>
  <si>
    <t>Maggie Walker C</t>
  </si>
  <si>
    <t>OSU Buckeye Fall</t>
  </si>
  <si>
    <t>St. Charles A</t>
  </si>
  <si>
    <t>Warren G Harding A</t>
  </si>
  <si>
    <t>Monroeville</t>
  </si>
  <si>
    <t>Brush A</t>
  </si>
  <si>
    <t>St. Charles B</t>
  </si>
  <si>
    <t>Warren G Harding B</t>
  </si>
  <si>
    <t>St. Charles JV 1</t>
  </si>
  <si>
    <t>Miami Valley School JV</t>
  </si>
  <si>
    <t>Brush JV 1</t>
  </si>
  <si>
    <t>Tippecanoe JV 2</t>
  </si>
  <si>
    <t>Brush JV 2</t>
  </si>
  <si>
    <t>St. Charles JV 2</t>
  </si>
  <si>
    <t>West Chester</t>
  </si>
  <si>
    <t>High Tech A</t>
  </si>
  <si>
    <t>Charter A</t>
  </si>
  <si>
    <t>Pingry B</t>
  </si>
  <si>
    <t>Newark Acad. B</t>
  </si>
  <si>
    <t>Pingry A</t>
  </si>
  <si>
    <t>High Tech C</t>
  </si>
  <si>
    <t>Charter B</t>
  </si>
  <si>
    <t>Conestoga B</t>
  </si>
  <si>
    <t>High Tech B</t>
  </si>
  <si>
    <t>Conestoga A</t>
  </si>
  <si>
    <t>Charter C</t>
  </si>
  <si>
    <t>North Shore</t>
  </si>
  <si>
    <t>Bric-a-Brac</t>
  </si>
  <si>
    <t>Millburn C</t>
  </si>
  <si>
    <t>Newark Acad. A</t>
  </si>
  <si>
    <t>Biotech High</t>
  </si>
  <si>
    <t>St. Ignatius A</t>
  </si>
  <si>
    <t>Chatham-Glenwood</t>
  </si>
  <si>
    <t>Champaign-Centennial</t>
  </si>
  <si>
    <t>Rolling Meadows</t>
  </si>
  <si>
    <t>DCD A</t>
  </si>
  <si>
    <t>Churchill</t>
  </si>
  <si>
    <t>Redford Thurston A</t>
  </si>
  <si>
    <t>Saint Francis A</t>
  </si>
  <si>
    <t>DCD B</t>
  </si>
  <si>
    <t>Kent City</t>
  </si>
  <si>
    <t>Saint Francis B</t>
  </si>
  <si>
    <t>Redford Thurston B</t>
  </si>
  <si>
    <t>St. Joseph's A</t>
  </si>
  <si>
    <t>St. Joseph's B</t>
  </si>
  <si>
    <t>St. Joseph's C</t>
  </si>
  <si>
    <t>Frenchtown</t>
  </si>
  <si>
    <t>TV Math and Science pi</t>
  </si>
  <si>
    <t>Juan Diego A</t>
  </si>
  <si>
    <t>Juan Diego B</t>
  </si>
  <si>
    <t>TV Math and Science e</t>
  </si>
  <si>
    <t>Rocky Mountain</t>
  </si>
  <si>
    <t>Payette B</t>
  </si>
  <si>
    <t>Payette A</t>
  </si>
  <si>
    <t>Kuna</t>
  </si>
  <si>
    <t>Centerville FKT</t>
  </si>
  <si>
    <t>Lakota West</t>
  </si>
  <si>
    <t>Centerville A</t>
  </si>
  <si>
    <t>Benjamin Logan</t>
  </si>
  <si>
    <t>Butler A</t>
  </si>
  <si>
    <t>Bellefontaine</t>
  </si>
  <si>
    <t>Butler B</t>
  </si>
  <si>
    <t>Centerville B</t>
  </si>
  <si>
    <t>Olmsted Falls FKT</t>
  </si>
  <si>
    <t>Hawken A</t>
  </si>
  <si>
    <t>Beachwood B</t>
  </si>
  <si>
    <t>Padua A</t>
  </si>
  <si>
    <t>Southeast B</t>
  </si>
  <si>
    <t>Beachwood A</t>
  </si>
  <si>
    <t>Hawken C</t>
  </si>
  <si>
    <t>Hawken B</t>
  </si>
  <si>
    <t>South Range A</t>
  </si>
  <si>
    <t>Southeast A</t>
  </si>
  <si>
    <t>Streetsboro A</t>
  </si>
  <si>
    <t>Olmsted Falls E</t>
  </si>
  <si>
    <t>Monroeville A</t>
  </si>
  <si>
    <t>South Range B</t>
  </si>
  <si>
    <t>Wheaton-Warrenville South A</t>
  </si>
  <si>
    <t>Moline</t>
  </si>
  <si>
    <t>Rockford Guilford</t>
  </si>
  <si>
    <t>Keith Country Day</t>
  </si>
  <si>
    <t>Stillman Valley</t>
  </si>
  <si>
    <t>Sterling Newman A</t>
  </si>
  <si>
    <t>Wheaton-Warrenville South B</t>
  </si>
  <si>
    <t>Sterling</t>
  </si>
  <si>
    <t>LaSalle-Peru B</t>
  </si>
  <si>
    <t>LaSalle-Peru A</t>
  </si>
  <si>
    <t>Sterling Newman B</t>
  </si>
  <si>
    <t>Cave Spring</t>
  </si>
  <si>
    <t>Greensboro Day</t>
  </si>
  <si>
    <t>Rocky Mount</t>
  </si>
  <si>
    <t>Robinson A</t>
  </si>
  <si>
    <t>Andrews A</t>
  </si>
  <si>
    <t>Saint Marys</t>
  </si>
  <si>
    <t>Cardinal Gibbons</t>
  </si>
  <si>
    <t>Early College C</t>
  </si>
  <si>
    <t>Johnston County Middle College</t>
  </si>
  <si>
    <t>Jordan Matthews A</t>
  </si>
  <si>
    <t>Jordan Matthews C</t>
  </si>
  <si>
    <t>Robinson B</t>
  </si>
  <si>
    <t>Holmes A</t>
  </si>
  <si>
    <t>Northeastern</t>
  </si>
  <si>
    <t>Jordan Matthews B</t>
  </si>
  <si>
    <t>Holmes B</t>
  </si>
  <si>
    <t>Andrews B</t>
  </si>
  <si>
    <t>Pasquotank County</t>
  </si>
  <si>
    <t>Spartanburg A</t>
  </si>
  <si>
    <t>Woodward Acad A</t>
  </si>
  <si>
    <t>Athens Acad A</t>
  </si>
  <si>
    <t>Heritage</t>
  </si>
  <si>
    <t>McIntosh</t>
  </si>
  <si>
    <t>Jasper Co</t>
  </si>
  <si>
    <t>Woodward Acad B</t>
  </si>
  <si>
    <t>Athens Acad B</t>
  </si>
  <si>
    <t>Rutland</t>
  </si>
  <si>
    <t>Spartanburg B</t>
  </si>
  <si>
    <t>Etowah B</t>
  </si>
  <si>
    <t>Harvard Fall</t>
  </si>
  <si>
    <t>St. Joe's B</t>
  </si>
  <si>
    <t>Smithtown West B</t>
  </si>
  <si>
    <t>Norwich Free Academy B</t>
  </si>
  <si>
    <t>St. Joe's A</t>
  </si>
  <si>
    <t>Smithtown West C</t>
  </si>
  <si>
    <t>HHHW</t>
  </si>
  <si>
    <t>Seton Hall</t>
  </si>
  <si>
    <t>Bromfield A</t>
  </si>
  <si>
    <t>Smithtown East B</t>
  </si>
  <si>
    <t>JT A</t>
  </si>
  <si>
    <t>Smithtown East A2</t>
  </si>
  <si>
    <t>State College F</t>
  </si>
  <si>
    <t>Allentown CC</t>
  </si>
  <si>
    <t>Bromfield B</t>
  </si>
  <si>
    <t>JT B</t>
  </si>
  <si>
    <t>Smithtown West A</t>
  </si>
  <si>
    <t>Norwich Free Academy A</t>
  </si>
  <si>
    <t>State College E</t>
  </si>
  <si>
    <t>Torrey B</t>
  </si>
  <si>
    <t>Torrey A</t>
  </si>
  <si>
    <t>Bishop's A</t>
  </si>
  <si>
    <t>Carlsbad A</t>
  </si>
  <si>
    <t>Canyon Crest</t>
  </si>
  <si>
    <t>Coronado A</t>
  </si>
  <si>
    <t>Bishop's B</t>
  </si>
  <si>
    <t>Torrey C</t>
  </si>
  <si>
    <t>Francis Parker A</t>
  </si>
  <si>
    <t>Francis Parker B</t>
  </si>
  <si>
    <t>Carlsbad B</t>
  </si>
  <si>
    <t>Coronado B</t>
  </si>
  <si>
    <t>Walt Whitman HFT</t>
  </si>
  <si>
    <t>RM A</t>
  </si>
  <si>
    <t>BCC A</t>
  </si>
  <si>
    <t>Magruder A</t>
  </si>
  <si>
    <t>Glenelg</t>
  </si>
  <si>
    <t>BCC B</t>
  </si>
  <si>
    <t>Flowers</t>
  </si>
  <si>
    <t>Magruder B</t>
  </si>
  <si>
    <t>St Anselm's</t>
  </si>
  <si>
    <t>RM B</t>
  </si>
  <si>
    <t>Charter D</t>
  </si>
  <si>
    <t>Hamilton County Academy</t>
  </si>
  <si>
    <t>Columbus Alternative</t>
  </si>
  <si>
    <t>Beachwood</t>
  </si>
  <si>
    <t>Harding</t>
  </si>
  <si>
    <t>DCC</t>
  </si>
  <si>
    <t>Beachwood JV</t>
  </si>
  <si>
    <t>Cloverleaf JV</t>
  </si>
  <si>
    <t>Park Hill South</t>
  </si>
  <si>
    <t>Truman</t>
  </si>
  <si>
    <t>Liberty</t>
  </si>
  <si>
    <t>Liberty North</t>
  </si>
  <si>
    <t>Notre Dame de Sion</t>
  </si>
  <si>
    <t>Heartland</t>
  </si>
  <si>
    <t>Ruskin</t>
  </si>
  <si>
    <t>CAHS A</t>
  </si>
  <si>
    <t>CAHS B</t>
  </si>
  <si>
    <t>Tree of Life A</t>
  </si>
  <si>
    <t>Ohio State GBAM</t>
  </si>
  <si>
    <t>Riverdale A</t>
  </si>
  <si>
    <t>Tree of Life B</t>
  </si>
  <si>
    <t>Riverdale B</t>
  </si>
  <si>
    <t>Webb A</t>
  </si>
  <si>
    <t>Rossview</t>
  </si>
  <si>
    <t>Knox West B</t>
  </si>
  <si>
    <t>Gibbs A</t>
  </si>
  <si>
    <t>Daniel Boone B</t>
  </si>
  <si>
    <t>Ringgold A</t>
  </si>
  <si>
    <t>NW Whitfield B</t>
  </si>
  <si>
    <t>Hardin Valley B</t>
  </si>
  <si>
    <t>Knox West A</t>
  </si>
  <si>
    <t>Murray Co A</t>
  </si>
  <si>
    <t>White Co</t>
  </si>
  <si>
    <t>Scott High A</t>
  </si>
  <si>
    <t>Station Camp</t>
  </si>
  <si>
    <t>Lincoln Co</t>
  </si>
  <si>
    <t>Hardin Valley A</t>
  </si>
  <si>
    <t>Daniel Boone A</t>
  </si>
  <si>
    <t>NW Whitfield A</t>
  </si>
  <si>
    <t>Murray Co B</t>
  </si>
  <si>
    <t>Oneida A</t>
  </si>
  <si>
    <t>Ezell-Harding B</t>
  </si>
  <si>
    <t>Ezell-Harding C</t>
  </si>
  <si>
    <t>Ezell-Harding D</t>
  </si>
  <si>
    <t>Webb B</t>
  </si>
  <si>
    <t>Oneida B</t>
  </si>
  <si>
    <t>Scott High B</t>
  </si>
  <si>
    <t>Ringgold B</t>
  </si>
  <si>
    <t>Gibbs B</t>
  </si>
  <si>
    <t>Dan-A-Man</t>
  </si>
  <si>
    <t>St. Thomas More</t>
  </si>
  <si>
    <t>Westview</t>
  </si>
  <si>
    <t>TP C</t>
  </si>
  <si>
    <t>CCA B</t>
  </si>
  <si>
    <t>RB B</t>
  </si>
  <si>
    <t>RB C</t>
  </si>
  <si>
    <t>LJ B</t>
  </si>
  <si>
    <t xml:space="preserve">Montgomery </t>
  </si>
  <si>
    <t>Southside B</t>
  </si>
  <si>
    <t>Clinton</t>
  </si>
  <si>
    <t>Mauldin A</t>
  </si>
  <si>
    <t>Augusta Christian</t>
  </si>
  <si>
    <t>Greenville Tech Charter A</t>
  </si>
  <si>
    <t>Ninety-Six</t>
  </si>
  <si>
    <t>Southside A</t>
  </si>
  <si>
    <t>Greenville Tech Charter B</t>
  </si>
  <si>
    <t>Chapman</t>
  </si>
  <si>
    <t>Latin A</t>
  </si>
  <si>
    <t>Metea Valley A</t>
  </si>
  <si>
    <t>Latin B</t>
  </si>
  <si>
    <t>Waubonsie B</t>
  </si>
  <si>
    <t>Waubonsie A</t>
  </si>
  <si>
    <t>Waubonsie C</t>
  </si>
  <si>
    <t>Metea Valley C</t>
  </si>
  <si>
    <t>Metea Valley B</t>
  </si>
  <si>
    <t>Jeff City A</t>
  </si>
  <si>
    <t>SLUH</t>
  </si>
  <si>
    <t>De Smet A</t>
  </si>
  <si>
    <t>Marion A</t>
  </si>
  <si>
    <t>Jeff City B</t>
  </si>
  <si>
    <t>De Smet B</t>
  </si>
  <si>
    <t>Marion B</t>
  </si>
  <si>
    <t>Rockwood Summit</t>
  </si>
  <si>
    <t>St. Luke's Penny Savings Bank</t>
  </si>
  <si>
    <t>Sid Academy A</t>
  </si>
  <si>
    <t>Sid Academy B</t>
  </si>
  <si>
    <t>Paint Branch</t>
  </si>
  <si>
    <t>Gonzaga A</t>
  </si>
  <si>
    <t>The Avengers/ Nondescript</t>
  </si>
  <si>
    <t>Eleanor Roosevelt</t>
  </si>
  <si>
    <t>Gonzaga B</t>
  </si>
  <si>
    <t>Cicero (Chanhassen)</t>
  </si>
  <si>
    <t>Stephen Crane (St. Paul Central)</t>
  </si>
  <si>
    <t>Edward Albee (Eden Prairie A)</t>
  </si>
  <si>
    <t>Emily Bronte (Eden Prairie B)</t>
  </si>
  <si>
    <t>Matsuo Basho (Minneapolis South B)</t>
  </si>
  <si>
    <t>Maya Angelou (Minneapolis South A)</t>
  </si>
  <si>
    <t>Parkview A</t>
  </si>
  <si>
    <t>Parkview C</t>
  </si>
  <si>
    <t>Parkview B</t>
  </si>
  <si>
    <t>Malice in Wonderland</t>
  </si>
  <si>
    <t>Chametzky</t>
  </si>
  <si>
    <t>Latin</t>
  </si>
  <si>
    <t>Dorman</t>
  </si>
  <si>
    <t>Tribeca A</t>
  </si>
  <si>
    <t>Tribeca B</t>
  </si>
  <si>
    <t>Scarsdale B</t>
  </si>
  <si>
    <t>Scarsdale A</t>
  </si>
  <si>
    <t>Hunter X</t>
  </si>
  <si>
    <t>TP A</t>
  </si>
  <si>
    <t>RB A</t>
  </si>
  <si>
    <t>CCA A</t>
  </si>
  <si>
    <t>LJ A</t>
  </si>
  <si>
    <t xml:space="preserve">TP B </t>
  </si>
  <si>
    <t>Collegiate</t>
  </si>
  <si>
    <t>Trinity A</t>
  </si>
  <si>
    <t>Varina</t>
  </si>
  <si>
    <t>Trinity B</t>
  </si>
  <si>
    <t>DCC C</t>
  </si>
  <si>
    <t>Copley/Solon</t>
  </si>
  <si>
    <t>St. Joseph</t>
  </si>
  <si>
    <t>Madison</t>
  </si>
  <si>
    <t>Baltimore Poly B</t>
  </si>
  <si>
    <t>TJ E</t>
  </si>
  <si>
    <t>Maggie Walker</t>
  </si>
  <si>
    <t>Baltimore Poly A</t>
  </si>
  <si>
    <t>Longfellow</t>
  </si>
  <si>
    <t>La Jolla</t>
  </si>
  <si>
    <t>SDA A</t>
  </si>
  <si>
    <t>SDA B</t>
  </si>
  <si>
    <t>Santa Fe Christian</t>
  </si>
  <si>
    <t>Early College at Guilford</t>
  </si>
  <si>
    <t>TJ Classical</t>
  </si>
  <si>
    <t>Early College Academy B</t>
  </si>
  <si>
    <t>SE Guilford</t>
  </si>
  <si>
    <t>Early College Academy A</t>
  </si>
  <si>
    <t>East Chapel Hill C</t>
  </si>
  <si>
    <t>St Mary's</t>
  </si>
  <si>
    <t>Columbia High</t>
  </si>
  <si>
    <t>Holy Spirit</t>
  </si>
  <si>
    <t>Ezell-Harding B*</t>
  </si>
  <si>
    <t>ASFA A</t>
  </si>
  <si>
    <t>Hoover B*</t>
  </si>
  <si>
    <t>Oak Mountain</t>
  </si>
  <si>
    <t>Ardmore</t>
  </si>
  <si>
    <t>Ezell-Harding D*</t>
  </si>
  <si>
    <t>DAR C*</t>
  </si>
  <si>
    <t>Randolph B*</t>
  </si>
  <si>
    <t>ASFA B</t>
  </si>
  <si>
    <t>Guntersville</t>
  </si>
  <si>
    <t>East Lawrence</t>
  </si>
  <si>
    <t>Decatur</t>
  </si>
  <si>
    <t>Ezell-Harding C*</t>
  </si>
  <si>
    <t>Randolph A</t>
  </si>
  <si>
    <t>Buckhorn A</t>
  </si>
  <si>
    <t>Brooks A</t>
  </si>
  <si>
    <t>Athens A</t>
  </si>
  <si>
    <t>Hoover C*</t>
  </si>
  <si>
    <t>Athens B*</t>
  </si>
  <si>
    <t>Buckhorn B*</t>
  </si>
  <si>
    <t>Oakman A</t>
  </si>
  <si>
    <t>Oakman B*</t>
  </si>
  <si>
    <t>Lincoln County B</t>
  </si>
  <si>
    <t>Brooks B</t>
  </si>
  <si>
    <t>Churchill A</t>
  </si>
  <si>
    <t>TJ</t>
  </si>
  <si>
    <t>Spalding B</t>
  </si>
  <si>
    <t>Springbrook</t>
  </si>
  <si>
    <t>Churchill B</t>
  </si>
  <si>
    <t>Spalding A</t>
  </si>
  <si>
    <t>Chatham Glenwood</t>
  </si>
  <si>
    <t>Priory</t>
  </si>
  <si>
    <t>Springfield High School</t>
  </si>
  <si>
    <t>Francis Howell High</t>
  </si>
  <si>
    <t>Parkway South A</t>
  </si>
  <si>
    <t>DeSmet</t>
  </si>
  <si>
    <t>Parkway Central</t>
  </si>
  <si>
    <t>Hannibal</t>
  </si>
  <si>
    <t>Webster Groves</t>
  </si>
  <si>
    <t>Lutheran St. Charles</t>
  </si>
  <si>
    <t>Clayton C</t>
  </si>
  <si>
    <t>Parkway South B</t>
  </si>
  <si>
    <t>Fairfield Community</t>
  </si>
  <si>
    <t>Fort Zumwalt North</t>
  </si>
  <si>
    <t>Lafayette</t>
  </si>
  <si>
    <t>St. Joe A</t>
  </si>
  <si>
    <t>St. Joe B</t>
  </si>
  <si>
    <t>Indian Hills A</t>
  </si>
  <si>
    <t>Kings Park B</t>
  </si>
  <si>
    <t>BCA</t>
  </si>
  <si>
    <t>Detroit Catholic Central</t>
  </si>
  <si>
    <t>Yaphe Academy A</t>
  </si>
  <si>
    <t>Monticello</t>
  </si>
  <si>
    <t>Yaphe Academy B</t>
  </si>
  <si>
    <t>St. Christopher's</t>
  </si>
  <si>
    <t>Wizard Challenge</t>
  </si>
  <si>
    <t>Kealing A</t>
  </si>
  <si>
    <t>Kealing B</t>
  </si>
  <si>
    <t>Village</t>
  </si>
  <si>
    <t>Kealing C</t>
  </si>
  <si>
    <t>Yes SE A</t>
  </si>
  <si>
    <t>Yes SE B</t>
  </si>
  <si>
    <t>97A</t>
  </si>
  <si>
    <t>99A</t>
  </si>
  <si>
    <t>101A</t>
  </si>
  <si>
    <t>103A</t>
  </si>
  <si>
    <t>Cardinal Jr Classic</t>
  </si>
  <si>
    <t>SOCIAL</t>
  </si>
  <si>
    <t>William King</t>
  </si>
  <si>
    <t>NIU Huskie Bowl Learning</t>
  </si>
  <si>
    <t>Pensacola</t>
  </si>
  <si>
    <t>Tippecanoe XV</t>
  </si>
  <si>
    <t>Spartan Showdown</t>
  </si>
  <si>
    <t>Siouxper Bowl VII</t>
  </si>
  <si>
    <t>St Louis</t>
  </si>
  <si>
    <t>Cornell Cayuga</t>
  </si>
  <si>
    <t>Rickards Brain Bowl</t>
  </si>
  <si>
    <t>Drake Bulldog Bowl</t>
  </si>
  <si>
    <t>Baby Anteater</t>
  </si>
  <si>
    <t>Run for the Roses</t>
  </si>
  <si>
    <t>HHH West</t>
  </si>
  <si>
    <t>Washington Winter</t>
  </si>
  <si>
    <t>KPAQT</t>
  </si>
  <si>
    <t>New Hampshire NAQT</t>
  </si>
  <si>
    <t>Dorman Season Ender</t>
  </si>
  <si>
    <t>MSJ D</t>
  </si>
  <si>
    <t>Mills A</t>
  </si>
  <si>
    <t>Gunn</t>
  </si>
  <si>
    <t>Menlo School</t>
  </si>
  <si>
    <t>Menlo-Atherton</t>
  </si>
  <si>
    <t>MSJ B</t>
  </si>
  <si>
    <t>Mills B</t>
  </si>
  <si>
    <t>Westmoor</t>
  </si>
  <si>
    <t>Ezell Harding B</t>
  </si>
  <si>
    <t>Drallab</t>
  </si>
  <si>
    <t>Ezell Harding C</t>
  </si>
  <si>
    <t>Brentwood</t>
  </si>
  <si>
    <t>Hilltopper Invitational</t>
  </si>
  <si>
    <t>Ezell Harding A</t>
  </si>
  <si>
    <t>Madisonville</t>
  </si>
  <si>
    <t>Adair County B</t>
  </si>
  <si>
    <t>Stillwater A</t>
  </si>
  <si>
    <t>Stillwater B</t>
  </si>
  <si>
    <t>Caney Valley</t>
  </si>
  <si>
    <t>Stillwater C</t>
  </si>
  <si>
    <t>LL Lewis Cup</t>
  </si>
  <si>
    <t>Ottawa Quizbowl Tournament</t>
  </si>
  <si>
    <t>Merivale A</t>
  </si>
  <si>
    <t>Lisgar F</t>
  </si>
  <si>
    <t>Lisgar E</t>
  </si>
  <si>
    <t>Glebe CI</t>
  </si>
  <si>
    <t>Merivale B</t>
  </si>
  <si>
    <t>Nepean HS</t>
  </si>
  <si>
    <t>Seton Hall Pirate Open</t>
  </si>
  <si>
    <t>BCA A</t>
  </si>
  <si>
    <t>MAST</t>
  </si>
  <si>
    <t>East Brunswick</t>
  </si>
  <si>
    <t>Team USA</t>
  </si>
  <si>
    <t>JF Kennedy</t>
  </si>
  <si>
    <t>BCA B</t>
  </si>
  <si>
    <t>Bloomfield</t>
  </si>
  <si>
    <t>Blake School</t>
  </si>
  <si>
    <t>Eden Prairie C</t>
  </si>
  <si>
    <t>John F. Kennedy</t>
  </si>
  <si>
    <t>Minnetonka C</t>
  </si>
  <si>
    <t>Treasure Valley Tournament</t>
  </si>
  <si>
    <t>Treasure Valley Math &amp; Science Charter pi</t>
  </si>
  <si>
    <t>Treasure Valley Math &amp; Science Charter e</t>
  </si>
  <si>
    <t>Treasure Valley Math &amp; Science Charter i</t>
  </si>
  <si>
    <t>LAMP A</t>
  </si>
  <si>
    <t>DAR C</t>
  </si>
  <si>
    <t>LAMP B</t>
  </si>
  <si>
    <t>Scab</t>
  </si>
  <si>
    <t>Williamson</t>
  </si>
  <si>
    <t>West Scranton</t>
  </si>
  <si>
    <t>Yale FAcT</t>
  </si>
  <si>
    <t>Newtown</t>
  </si>
  <si>
    <t>NFA A</t>
  </si>
  <si>
    <t>HHH B</t>
  </si>
  <si>
    <t>E.O. Smith C</t>
  </si>
  <si>
    <t>Cheshire</t>
  </si>
  <si>
    <t>E.O. Smith B</t>
  </si>
  <si>
    <t>HHH C</t>
  </si>
  <si>
    <t>NFA B</t>
  </si>
  <si>
    <t>E.O. Smith A</t>
  </si>
  <si>
    <t>Terryville</t>
  </si>
  <si>
    <t>Simsbury B</t>
  </si>
  <si>
    <t>Simsbury A</t>
  </si>
  <si>
    <t>HHH A</t>
  </si>
  <si>
    <t>Thomaston</t>
  </si>
  <si>
    <t>Charter E</t>
  </si>
  <si>
    <t>St. Joseph Jayhawks</t>
  </si>
  <si>
    <t>Juan Diego Catholic</t>
  </si>
  <si>
    <t>Bishop Kelly C</t>
  </si>
  <si>
    <t>St. Joseph Catholic A</t>
  </si>
  <si>
    <t>St. Joseph Catholic B</t>
  </si>
  <si>
    <t>Christian Heritage</t>
  </si>
  <si>
    <t>St. Joseph Catholic C</t>
  </si>
  <si>
    <t>St. Joseph Catholic D</t>
  </si>
  <si>
    <t>Riverside-Brookfield</t>
  </si>
  <si>
    <t>Pine Forest</t>
  </si>
  <si>
    <t>Bayside</t>
  </si>
  <si>
    <t>Pensacola Scatch</t>
  </si>
  <si>
    <t>Tate A</t>
  </si>
  <si>
    <t>Rocky Bayou B</t>
  </si>
  <si>
    <t>Rocky Bayou A</t>
  </si>
  <si>
    <t>Tate B</t>
  </si>
  <si>
    <t>Washington</t>
  </si>
  <si>
    <t>PHAT IV</t>
  </si>
  <si>
    <t>Northampton A</t>
  </si>
  <si>
    <t>Rice A</t>
  </si>
  <si>
    <t>Middlebury</t>
  </si>
  <si>
    <t>Woodstock A</t>
  </si>
  <si>
    <t>Queensbury</t>
  </si>
  <si>
    <t>Northampton Wutang Clan (B)</t>
  </si>
  <si>
    <t>Ticonderoga Maritime Tropical (A)</t>
  </si>
  <si>
    <t>Essex C</t>
  </si>
  <si>
    <t>Mt. Mansfield A</t>
  </si>
  <si>
    <t>Lebanon A</t>
  </si>
  <si>
    <t>Lebanon B</t>
  </si>
  <si>
    <t>Ticonderoga Mother Russia (B)</t>
  </si>
  <si>
    <t>Westport A</t>
  </si>
  <si>
    <t>Colton-Pierrepont A</t>
  </si>
  <si>
    <t>Emma Willard</t>
  </si>
  <si>
    <t>Fair Haven A</t>
  </si>
  <si>
    <t>Essex Death by Disney (B)</t>
  </si>
  <si>
    <t>South Burlington F</t>
  </si>
  <si>
    <t>South Burlington E</t>
  </si>
  <si>
    <t>Colton-Pierrepont B</t>
  </si>
  <si>
    <t>North Country</t>
  </si>
  <si>
    <t>Mt. Mansfield/Winooski</t>
  </si>
  <si>
    <t>Rice B</t>
  </si>
  <si>
    <t>Woodstock B</t>
  </si>
  <si>
    <t>Dolgeville</t>
  </si>
  <si>
    <t>Winooski</t>
  </si>
  <si>
    <t>Fair Haven B</t>
  </si>
  <si>
    <t>Colebrook</t>
  </si>
  <si>
    <t>Westport B</t>
  </si>
  <si>
    <t>Fair Haven C</t>
  </si>
  <si>
    <t>Maclay A</t>
  </si>
  <si>
    <t>Maclay C</t>
  </si>
  <si>
    <t>Maclay B</t>
  </si>
  <si>
    <t>South Fork B</t>
  </si>
  <si>
    <t>Branford A</t>
  </si>
  <si>
    <t>South Fork A</t>
  </si>
  <si>
    <t>FSUS A</t>
  </si>
  <si>
    <t>Wakulla A</t>
  </si>
  <si>
    <t>Wakulla B</t>
  </si>
  <si>
    <t>O'Gorman A</t>
  </si>
  <si>
    <t>Vermillion</t>
  </si>
  <si>
    <t>Sioux Falls Home School</t>
  </si>
  <si>
    <t>Brookings A</t>
  </si>
  <si>
    <t>Brookings B</t>
  </si>
  <si>
    <t>Harrisburg</t>
  </si>
  <si>
    <t>O'Gorman B</t>
  </si>
  <si>
    <t>Sioux City North</t>
  </si>
  <si>
    <t>Lawton-Bronson</t>
  </si>
  <si>
    <t>Sioux Falls Washington</t>
  </si>
  <si>
    <t>South Sioux City</t>
  </si>
  <si>
    <t>Storm Lake</t>
  </si>
  <si>
    <t>Cistercian</t>
  </si>
  <si>
    <t>Emery A</t>
  </si>
  <si>
    <t>Belton High School B</t>
  </si>
  <si>
    <t>Strake Jesuit B</t>
  </si>
  <si>
    <t>Kinkaid A</t>
  </si>
  <si>
    <t>Westside</t>
  </si>
  <si>
    <t>Strake Jesuit A</t>
  </si>
  <si>
    <t>Kinkaid B</t>
  </si>
  <si>
    <t>Emery B</t>
  </si>
  <si>
    <t>Belton High School A</t>
  </si>
  <si>
    <t>Lamar Consolidated HS</t>
  </si>
  <si>
    <t>Klein Forest</t>
  </si>
  <si>
    <t>YES Prep Southeast</t>
  </si>
  <si>
    <t>Parkway North</t>
  </si>
  <si>
    <t>De Smet</t>
  </si>
  <si>
    <t>Rockwood Summit B</t>
  </si>
  <si>
    <t>Jefferson</t>
  </si>
  <si>
    <t>Rockwood Summit A</t>
  </si>
  <si>
    <t>Solon</t>
  </si>
  <si>
    <t>Beavercreek</t>
  </si>
  <si>
    <t>Columbus Academy</t>
  </si>
  <si>
    <t>Louisville Eastern</t>
  </si>
  <si>
    <t>Celina</t>
  </si>
  <si>
    <t>Kenton Ridge</t>
  </si>
  <si>
    <t>Rutherford B. Hayes</t>
  </si>
  <si>
    <t>Urbana</t>
  </si>
  <si>
    <t>Northwestern</t>
  </si>
  <si>
    <t>Miami East</t>
  </si>
  <si>
    <t>Sidney Christian</t>
  </si>
  <si>
    <t>Tecumseh</t>
  </si>
  <si>
    <t>Olmsted Falls JV B</t>
  </si>
  <si>
    <t>Olmsted Falls JV A</t>
  </si>
  <si>
    <t>Walnut Hills JV</t>
  </si>
  <si>
    <t>St. Charles Prep JV A</t>
  </si>
  <si>
    <t>Greenville JV</t>
  </si>
  <si>
    <t>St. Charles Prep JV B</t>
  </si>
  <si>
    <t>Miami East JV</t>
  </si>
  <si>
    <t>Urbana JV</t>
  </si>
  <si>
    <t>Northmont JV</t>
  </si>
  <si>
    <t>Celina JV</t>
  </si>
  <si>
    <t>Sidney JV</t>
  </si>
  <si>
    <t>White Cloud JV</t>
  </si>
  <si>
    <t>Northwestern JV</t>
  </si>
  <si>
    <t>Arcadia A (Older)</t>
  </si>
  <si>
    <t>North Hollywood B (Older)</t>
  </si>
  <si>
    <t>Irvine (Older)</t>
  </si>
  <si>
    <t>University B (Older)</t>
  </si>
  <si>
    <t>Rancho Bernardo B (Younger)</t>
  </si>
  <si>
    <t>Edison A (Older)</t>
  </si>
  <si>
    <t>Rancho Alamitos (Older)</t>
  </si>
  <si>
    <t>Carlsbad A (Younger)</t>
  </si>
  <si>
    <t>Rancho Bernardo C (Younger)</t>
  </si>
  <si>
    <t>Tustin B (Younger)</t>
  </si>
  <si>
    <t>North Hollywood A (Older)</t>
  </si>
  <si>
    <t>North Hollywood C (Younger)</t>
  </si>
  <si>
    <t>University A (Older)</t>
  </si>
  <si>
    <t>Arcadia B (Older)</t>
  </si>
  <si>
    <t>Tustin A (Older)</t>
  </si>
  <si>
    <t>Arcadia C (Younger)</t>
  </si>
  <si>
    <t>Extra Players</t>
  </si>
  <si>
    <t>Rancho Bernardo A (Younger)</t>
  </si>
  <si>
    <t>Carlsbad B (Younger)</t>
  </si>
  <si>
    <t>Edison B (Younger)</t>
  </si>
  <si>
    <t>Culver A</t>
  </si>
  <si>
    <t>St. Joseph's</t>
  </si>
  <si>
    <t>North Miami</t>
  </si>
  <si>
    <t>James Whitcomb Riley</t>
  </si>
  <si>
    <t>Novi C</t>
  </si>
  <si>
    <t>North White</t>
  </si>
  <si>
    <t>Pioneer</t>
  </si>
  <si>
    <t>Culver B</t>
  </si>
  <si>
    <t>Marion</t>
  </si>
  <si>
    <t>Winamac</t>
  </si>
  <si>
    <t>Marshalltown A</t>
  </si>
  <si>
    <t>Wilton A</t>
  </si>
  <si>
    <t>Marshalltown B</t>
  </si>
  <si>
    <t>Boone C</t>
  </si>
  <si>
    <t>Wilton B</t>
  </si>
  <si>
    <t>Irvington A</t>
  </si>
  <si>
    <t>Mineola A</t>
  </si>
  <si>
    <t>North Shore A</t>
  </si>
  <si>
    <t>Valley Stream South A</t>
  </si>
  <si>
    <t>Great Neck South C</t>
  </si>
  <si>
    <t>Half Hollow Hills East A</t>
  </si>
  <si>
    <t>Half Hollow Hills East B</t>
  </si>
  <si>
    <t>Irvington B</t>
  </si>
  <si>
    <t>Lenape Valley A</t>
  </si>
  <si>
    <t>Plainview-Old Bethpage JFK A</t>
  </si>
  <si>
    <t>Port Jefferson B</t>
  </si>
  <si>
    <t>St. Anthony's A</t>
  </si>
  <si>
    <t>Valley Stream South B</t>
  </si>
  <si>
    <t>Wheatley School A</t>
  </si>
  <si>
    <t>Deer Park A</t>
  </si>
  <si>
    <t>Plainedge A</t>
  </si>
  <si>
    <t>Eastport South Manor</t>
  </si>
  <si>
    <t>Kellenberg D</t>
  </si>
  <si>
    <t>Port Jefferson C</t>
  </si>
  <si>
    <t>Woodlands B</t>
  </si>
  <si>
    <t>Woodlands A</t>
  </si>
  <si>
    <t>Lenape Valley B</t>
  </si>
  <si>
    <t>Morristown-Beard A</t>
  </si>
  <si>
    <t>Valley Stream South D</t>
  </si>
  <si>
    <t>Islip A</t>
  </si>
  <si>
    <t>Seton Hall C</t>
  </si>
  <si>
    <t>Port Jefferson A</t>
  </si>
  <si>
    <t>St. Anthony's C</t>
  </si>
  <si>
    <t>Deer Park B</t>
  </si>
  <si>
    <t>Wheatley School C</t>
  </si>
  <si>
    <t>Valley Stream South C</t>
  </si>
  <si>
    <t>St. Anthony's B</t>
  </si>
  <si>
    <t>Valley Stream South E</t>
  </si>
  <si>
    <t>Wheatley School B</t>
  </si>
  <si>
    <t>Mineola B</t>
  </si>
  <si>
    <t>Half Hollow Hills East C</t>
  </si>
  <si>
    <t>Plainedge C</t>
  </si>
  <si>
    <t>Kellenberg E</t>
  </si>
  <si>
    <t>Lenape Valley C</t>
  </si>
  <si>
    <t>Islip B</t>
  </si>
  <si>
    <t>Plainedge B</t>
  </si>
  <si>
    <t>Mounds View</t>
  </si>
  <si>
    <t>Hill-Murray School A</t>
  </si>
  <si>
    <t>Irondale</t>
  </si>
  <si>
    <t>St. Thomas Academy B</t>
  </si>
  <si>
    <t>Hopkins C</t>
  </si>
  <si>
    <t>Hill-Murray School B</t>
  </si>
  <si>
    <t>Hill-Murray School C</t>
  </si>
  <si>
    <t>Norman North Timberwolf</t>
  </si>
  <si>
    <t>Yukon</t>
  </si>
  <si>
    <t>Wichita East A</t>
  </si>
  <si>
    <t>Ada</t>
  </si>
  <si>
    <t>Edmond Memorial</t>
  </si>
  <si>
    <t>Rock Creek A</t>
  </si>
  <si>
    <t>Broken Bow</t>
  </si>
  <si>
    <t>Latta</t>
  </si>
  <si>
    <t>Norman A</t>
  </si>
  <si>
    <t>Wagoner</t>
  </si>
  <si>
    <t>Wichita East B</t>
  </si>
  <si>
    <t>Norman B</t>
  </si>
  <si>
    <t>Kellyville</t>
  </si>
  <si>
    <t>Kingfisher</t>
  </si>
  <si>
    <t>Rock Creek B</t>
  </si>
  <si>
    <t>Westmoore</t>
  </si>
  <si>
    <t>Olympia A</t>
  </si>
  <si>
    <t>RA Long A</t>
  </si>
  <si>
    <t>Federal Way Public Academy</t>
  </si>
  <si>
    <t>Olympia B</t>
  </si>
  <si>
    <t>RA Long B</t>
  </si>
  <si>
    <t>Olympia C</t>
  </si>
  <si>
    <t>Parkview</t>
  </si>
  <si>
    <t>Riverside B</t>
  </si>
  <si>
    <t>St Anthonys A</t>
  </si>
  <si>
    <t>Friends A</t>
  </si>
  <si>
    <t>Hills West A</t>
  </si>
  <si>
    <t>Great Neck North A</t>
  </si>
  <si>
    <t>Great Neck South D</t>
  </si>
  <si>
    <t>St Anthonys B</t>
  </si>
  <si>
    <t>Farmingdale A</t>
  </si>
  <si>
    <t>Wheatley A</t>
  </si>
  <si>
    <t>North Babylon B</t>
  </si>
  <si>
    <t>Locust Valley B</t>
  </si>
  <si>
    <t>Team Tribeca A</t>
  </si>
  <si>
    <t>Plainview A</t>
  </si>
  <si>
    <t>Hills West B</t>
  </si>
  <si>
    <t>St Anthonys C</t>
  </si>
  <si>
    <t>Hanover A</t>
  </si>
  <si>
    <t>Phillips Exeter</t>
  </si>
  <si>
    <t>Hanover C</t>
  </si>
  <si>
    <t>Hanover B</t>
  </si>
  <si>
    <t>John Stark Regional</t>
  </si>
  <si>
    <t>Hanover/John Stark</t>
  </si>
  <si>
    <t>St. Andrew's</t>
  </si>
  <si>
    <t>Thomas Jefferson Classical A</t>
  </si>
  <si>
    <t>Thomas Jefferson Classical B</t>
  </si>
  <si>
    <t>Thomas Jefferson Classical C</t>
  </si>
  <si>
    <t>Max</t>
  </si>
  <si>
    <t>Min</t>
  </si>
  <si>
    <t>Stat lines</t>
  </si>
  <si>
    <t>HT15</t>
  </si>
  <si>
    <t>IS97A</t>
  </si>
  <si>
    <t>IS99A</t>
  </si>
  <si>
    <t>IS101A</t>
  </si>
  <si>
    <t>IS103A</t>
  </si>
  <si>
    <t>MD Spring</t>
  </si>
  <si>
    <t>PSATTPOT</t>
  </si>
  <si>
    <t>RTO</t>
  </si>
  <si>
    <t>VCUVandy</t>
  </si>
  <si>
    <t>Number of Stat Lines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</si>
</sst>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39">
    <xf numFmtId="0" fontId="0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</cellStyleXfs>
  <cellXfs count="70">
    <xf numFmtId="0" fontId="0" fillId="0" borderId="0" xfId="0"/>
    <xf numFmtId="0" fontId="1" fillId="0" borderId="0" xfId="0" applyFont="1"/>
    <xf numFmtId="0" fontId="0" fillId="0" borderId="0" xfId="0" applyFont="1"/>
    <xf numFmtId="0" fontId="4" fillId="0" borderId="0" xfId="1"/>
    <xf numFmtId="0" fontId="4" fillId="0" borderId="0" xfId="1" applyFont="1"/>
    <xf numFmtId="0" fontId="4" fillId="0" borderId="0" xfId="194" applyFont="1" applyFill="1"/>
    <xf numFmtId="0" fontId="4" fillId="0" borderId="0" xfId="197" applyFill="1"/>
    <xf numFmtId="0" fontId="4" fillId="0" borderId="0" xfId="161"/>
    <xf numFmtId="0" fontId="4" fillId="0" borderId="0" xfId="194" applyFont="1"/>
    <xf numFmtId="0" fontId="4" fillId="0" borderId="0" xfId="228"/>
    <xf numFmtId="0" fontId="4" fillId="0" borderId="0" xfId="197"/>
    <xf numFmtId="0" fontId="4" fillId="0" borderId="0" xfId="225" applyFont="1"/>
    <xf numFmtId="0" fontId="4" fillId="0" borderId="0" xfId="200"/>
    <xf numFmtId="0" fontId="4" fillId="0" borderId="0" xfId="200" applyFont="1"/>
    <xf numFmtId="0" fontId="4" fillId="0" borderId="0" xfId="222"/>
    <xf numFmtId="0" fontId="4" fillId="0" borderId="0" xfId="222" applyFont="1"/>
    <xf numFmtId="0" fontId="4" fillId="0" borderId="0" xfId="203"/>
    <xf numFmtId="0" fontId="4" fillId="0" borderId="0" xfId="206"/>
    <xf numFmtId="0" fontId="4" fillId="0" borderId="0" xfId="206" applyFont="1"/>
    <xf numFmtId="0" fontId="4" fillId="0" borderId="0" xfId="216"/>
    <xf numFmtId="0" fontId="4" fillId="0" borderId="0" xfId="209"/>
    <xf numFmtId="0" fontId="4" fillId="0" borderId="0" xfId="209" applyFont="1"/>
    <xf numFmtId="0" fontId="4" fillId="0" borderId="0" xfId="214" applyFont="1"/>
    <xf numFmtId="0" fontId="4" fillId="0" borderId="0" xfId="164"/>
    <xf numFmtId="0" fontId="4" fillId="0" borderId="0" xfId="164" applyFont="1"/>
    <xf numFmtId="0" fontId="4" fillId="0" borderId="0" xfId="190"/>
    <xf numFmtId="0" fontId="4" fillId="0" borderId="0" xfId="190" applyFont="1"/>
    <xf numFmtId="0" fontId="4" fillId="0" borderId="0" xfId="166" applyFont="1"/>
    <xf numFmtId="0" fontId="4" fillId="0" borderId="0" xfId="188"/>
    <xf numFmtId="0" fontId="4" fillId="0" borderId="0" xfId="163" applyFont="1"/>
    <xf numFmtId="0" fontId="4" fillId="0" borderId="0" xfId="192"/>
    <xf numFmtId="0" fontId="5" fillId="0" borderId="0" xfId="0" applyFont="1"/>
    <xf numFmtId="0" fontId="4" fillId="0" borderId="0" xfId="230"/>
    <xf numFmtId="0" fontId="4" fillId="0" borderId="0" xfId="230" applyFont="1"/>
    <xf numFmtId="0" fontId="4" fillId="0" borderId="0" xfId="227"/>
    <xf numFmtId="0" fontId="4" fillId="0" borderId="0" xfId="227" applyFont="1"/>
    <xf numFmtId="0" fontId="4" fillId="0" borderId="0" xfId="198"/>
    <xf numFmtId="0" fontId="4" fillId="0" borderId="0" xfId="224"/>
    <xf numFmtId="0" fontId="4" fillId="0" borderId="0" xfId="224" applyFont="1"/>
    <xf numFmtId="0" fontId="4" fillId="0" borderId="0" xfId="201"/>
    <xf numFmtId="0" fontId="4" fillId="0" borderId="0" xfId="221"/>
    <xf numFmtId="0" fontId="4" fillId="0" borderId="0" xfId="204"/>
    <xf numFmtId="0" fontId="4" fillId="0" borderId="0" xfId="218" applyFont="1"/>
    <xf numFmtId="0" fontId="4" fillId="0" borderId="0" xfId="207" applyFont="1"/>
    <xf numFmtId="0" fontId="4" fillId="0" borderId="0" xfId="210"/>
    <xf numFmtId="0" fontId="4" fillId="0" borderId="0" xfId="210" applyFont="1"/>
    <xf numFmtId="0" fontId="4" fillId="0" borderId="0" xfId="213"/>
    <xf numFmtId="0" fontId="4" fillId="0" borderId="0" xfId="213" applyFont="1"/>
    <xf numFmtId="0" fontId="4" fillId="0" borderId="0" xfId="211" applyFont="1"/>
    <xf numFmtId="0" fontId="4" fillId="0" borderId="0" xfId="209" applyFill="1"/>
    <xf numFmtId="0" fontId="4" fillId="0" borderId="0" xfId="164" applyFill="1"/>
    <xf numFmtId="0" fontId="4" fillId="0" borderId="0" xfId="210" applyFont="1" applyFill="1"/>
    <xf numFmtId="0" fontId="2" fillId="0" borderId="0" xfId="0" applyFont="1" applyAlignment="1">
      <alignment wrapText="1"/>
    </xf>
    <xf numFmtId="0" fontId="0" fillId="0" borderId="0" xfId="0" applyAlignment="1"/>
    <xf numFmtId="0" fontId="4" fillId="0" borderId="0" xfId="231" applyFill="1"/>
    <xf numFmtId="0" fontId="4" fillId="0" borderId="0" xfId="234" applyFill="1"/>
    <xf numFmtId="0" fontId="4" fillId="0" borderId="0" xfId="237" applyFont="1" applyFill="1"/>
    <xf numFmtId="0" fontId="4" fillId="0" borderId="0" xfId="231"/>
    <xf numFmtId="0" fontId="4" fillId="0" borderId="0" xfId="231" applyFont="1"/>
    <xf numFmtId="0" fontId="6" fillId="0" borderId="0" xfId="231" applyFont="1"/>
    <xf numFmtId="0" fontId="4" fillId="0" borderId="0" xfId="234"/>
    <xf numFmtId="0" fontId="4" fillId="0" borderId="0" xfId="234" applyFont="1"/>
    <xf numFmtId="0" fontId="4" fillId="0" borderId="0" xfId="237"/>
    <xf numFmtId="0" fontId="4" fillId="0" borderId="0" xfId="237" applyFont="1"/>
    <xf numFmtId="0" fontId="6" fillId="0" borderId="0" xfId="237" applyFont="1"/>
    <xf numFmtId="0" fontId="4" fillId="0" borderId="0" xfId="236"/>
    <xf numFmtId="0" fontId="4" fillId="0" borderId="0" xfId="236" applyFont="1"/>
    <xf numFmtId="0" fontId="6" fillId="0" borderId="0" xfId="236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39">
    <cellStyle name="Normal" xfId="0" builtinId="0"/>
    <cellStyle name="Normal 10" xfId="10"/>
    <cellStyle name="Normal 100" xfId="97"/>
    <cellStyle name="Normal 101" xfId="98"/>
    <cellStyle name="Normal 102" xfId="99"/>
    <cellStyle name="Normal 103" xfId="100"/>
    <cellStyle name="Normal 104" xfId="101"/>
    <cellStyle name="Normal 105" xfId="102"/>
    <cellStyle name="Normal 106" xfId="103"/>
    <cellStyle name="Normal 107" xfId="104"/>
    <cellStyle name="Normal 108" xfId="105"/>
    <cellStyle name="Normal 109" xfId="106"/>
    <cellStyle name="Normal 11" xfId="11"/>
    <cellStyle name="Normal 110" xfId="107"/>
    <cellStyle name="Normal 111" xfId="108"/>
    <cellStyle name="Normal 112" xfId="109"/>
    <cellStyle name="Normal 113" xfId="110"/>
    <cellStyle name="Normal 114" xfId="111"/>
    <cellStyle name="Normal 115" xfId="112"/>
    <cellStyle name="Normal 116" xfId="113"/>
    <cellStyle name="Normal 117" xfId="114"/>
    <cellStyle name="Normal 118" xfId="115"/>
    <cellStyle name="Normal 119" xfId="116"/>
    <cellStyle name="Normal 12" xfId="12"/>
    <cellStyle name="Normal 120" xfId="117"/>
    <cellStyle name="Normal 121" xfId="118"/>
    <cellStyle name="Normal 122" xfId="119"/>
    <cellStyle name="Normal 123" xfId="120"/>
    <cellStyle name="Normal 124" xfId="121"/>
    <cellStyle name="Normal 125" xfId="122"/>
    <cellStyle name="Normal 126" xfId="123"/>
    <cellStyle name="Normal 127" xfId="124"/>
    <cellStyle name="Normal 128" xfId="125"/>
    <cellStyle name="Normal 129" xfId="126"/>
    <cellStyle name="Normal 13" xfId="13"/>
    <cellStyle name="Normal 130" xfId="127"/>
    <cellStyle name="Normal 131" xfId="128"/>
    <cellStyle name="Normal 132" xfId="129"/>
    <cellStyle name="Normal 133" xfId="130"/>
    <cellStyle name="Normal 134" xfId="131"/>
    <cellStyle name="Normal 135" xfId="132"/>
    <cellStyle name="Normal 136" xfId="133"/>
    <cellStyle name="Normal 137" xfId="134"/>
    <cellStyle name="Normal 138" xfId="135"/>
    <cellStyle name="Normal 139" xfId="136"/>
    <cellStyle name="Normal 14" xfId="14"/>
    <cellStyle name="Normal 140" xfId="137"/>
    <cellStyle name="Normal 141" xfId="138"/>
    <cellStyle name="Normal 142" xfId="139"/>
    <cellStyle name="Normal 143" xfId="140"/>
    <cellStyle name="Normal 144" xfId="141"/>
    <cellStyle name="Normal 145" xfId="142"/>
    <cellStyle name="Normal 146" xfId="143"/>
    <cellStyle name="Normal 147" xfId="144"/>
    <cellStyle name="Normal 148" xfId="145"/>
    <cellStyle name="Normal 149" xfId="146"/>
    <cellStyle name="Normal 15" xfId="15"/>
    <cellStyle name="Normal 150" xfId="147"/>
    <cellStyle name="Normal 151" xfId="148"/>
    <cellStyle name="Normal 152" xfId="149"/>
    <cellStyle name="Normal 153" xfId="150"/>
    <cellStyle name="Normal 154" xfId="151"/>
    <cellStyle name="Normal 155" xfId="152"/>
    <cellStyle name="Normal 156" xfId="153"/>
    <cellStyle name="Normal 157" xfId="154"/>
    <cellStyle name="Normal 158" xfId="155"/>
    <cellStyle name="Normal 159" xfId="156"/>
    <cellStyle name="Normal 16" xfId="16"/>
    <cellStyle name="Normal 160" xfId="160"/>
    <cellStyle name="Normal 161" xfId="161"/>
    <cellStyle name="Normal 162" xfId="194"/>
    <cellStyle name="Normal 163" xfId="228"/>
    <cellStyle name="Normal 164" xfId="197"/>
    <cellStyle name="Normal 165" xfId="225"/>
    <cellStyle name="Normal 166" xfId="200"/>
    <cellStyle name="Normal 167" xfId="222"/>
    <cellStyle name="Normal 168" xfId="203"/>
    <cellStyle name="Normal 169" xfId="219"/>
    <cellStyle name="Normal 17" xfId="17"/>
    <cellStyle name="Normal 170" xfId="206"/>
    <cellStyle name="Normal 171" xfId="216"/>
    <cellStyle name="Normal 172" xfId="209"/>
    <cellStyle name="Normal 173" xfId="214"/>
    <cellStyle name="Normal 174" xfId="164"/>
    <cellStyle name="Normal 175" xfId="190"/>
    <cellStyle name="Normal 176" xfId="166"/>
    <cellStyle name="Normal 177" xfId="188"/>
    <cellStyle name="Normal 178" xfId="163"/>
    <cellStyle name="Normal 179" xfId="192"/>
    <cellStyle name="Normal 18" xfId="18"/>
    <cellStyle name="Normal 180" xfId="230"/>
    <cellStyle name="Normal 181" xfId="195"/>
    <cellStyle name="Normal 182" xfId="227"/>
    <cellStyle name="Normal 183" xfId="198"/>
    <cellStyle name="Normal 184" xfId="224"/>
    <cellStyle name="Normal 185" xfId="201"/>
    <cellStyle name="Normal 186" xfId="221"/>
    <cellStyle name="Normal 187" xfId="204"/>
    <cellStyle name="Normal 188" xfId="218"/>
    <cellStyle name="Normal 189" xfId="207"/>
    <cellStyle name="Normal 19" xfId="19"/>
    <cellStyle name="Normal 190" xfId="215"/>
    <cellStyle name="Normal 191" xfId="210"/>
    <cellStyle name="Normal 192" xfId="213"/>
    <cellStyle name="Normal 193" xfId="211"/>
    <cellStyle name="Normal 194" xfId="231"/>
    <cellStyle name="Normal 195" xfId="234"/>
    <cellStyle name="Normal 196" xfId="237"/>
    <cellStyle name="Normal 197" xfId="236"/>
    <cellStyle name="Normal 2" xfId="1"/>
    <cellStyle name="Normal 2 10" xfId="202"/>
    <cellStyle name="Normal 2 11" xfId="220"/>
    <cellStyle name="Normal 2 12" xfId="205"/>
    <cellStyle name="Normal 2 13" xfId="217"/>
    <cellStyle name="Normal 2 14" xfId="208"/>
    <cellStyle name="Normal 2 15" xfId="165"/>
    <cellStyle name="Normal 2 16" xfId="189"/>
    <cellStyle name="Normal 2 17" xfId="168"/>
    <cellStyle name="Normal 2 18" xfId="187"/>
    <cellStyle name="Normal 2 19" xfId="169"/>
    <cellStyle name="Normal 2 2" xfId="2"/>
    <cellStyle name="Normal 2 20" xfId="186"/>
    <cellStyle name="Normal 2 21" xfId="170"/>
    <cellStyle name="Normal 2 22" xfId="185"/>
    <cellStyle name="Normal 2 23" xfId="171"/>
    <cellStyle name="Normal 2 24" xfId="184"/>
    <cellStyle name="Normal 2 25" xfId="172"/>
    <cellStyle name="Normal 2 26" xfId="183"/>
    <cellStyle name="Normal 2 27" xfId="173"/>
    <cellStyle name="Normal 2 28" xfId="182"/>
    <cellStyle name="Normal 2 29" xfId="174"/>
    <cellStyle name="Normal 2 3" xfId="162"/>
    <cellStyle name="Normal 2 30" xfId="181"/>
    <cellStyle name="Normal 2 31" xfId="175"/>
    <cellStyle name="Normal 2 32" xfId="180"/>
    <cellStyle name="Normal 2 33" xfId="176"/>
    <cellStyle name="Normal 2 34" xfId="179"/>
    <cellStyle name="Normal 2 35" xfId="177"/>
    <cellStyle name="Normal 2 36" xfId="178"/>
    <cellStyle name="Normal 2 37" xfId="167"/>
    <cellStyle name="Normal 2 38" xfId="212"/>
    <cellStyle name="Normal 2 39" xfId="191"/>
    <cellStyle name="Normal 2 4" xfId="193"/>
    <cellStyle name="Normal 2 40" xfId="232"/>
    <cellStyle name="Normal 2 41" xfId="233"/>
    <cellStyle name="Normal 2 42" xfId="238"/>
    <cellStyle name="Normal 2 43" xfId="235"/>
    <cellStyle name="Normal 2 5" xfId="229"/>
    <cellStyle name="Normal 2 6" xfId="196"/>
    <cellStyle name="Normal 2 7" xfId="226"/>
    <cellStyle name="Normal 2 8" xfId="199"/>
    <cellStyle name="Normal 2 9" xfId="223"/>
    <cellStyle name="Normal 20" xfId="20"/>
    <cellStyle name="Normal 21" xfId="21"/>
    <cellStyle name="Normal 22" xfId="22"/>
    <cellStyle name="Normal 23" xfId="23"/>
    <cellStyle name="Normal 24" xfId="24"/>
    <cellStyle name="Normal 25" xfId="25"/>
    <cellStyle name="Normal 26" xfId="26"/>
    <cellStyle name="Normal 27" xfId="27"/>
    <cellStyle name="Normal 28" xfId="28"/>
    <cellStyle name="Normal 29" xfId="29"/>
    <cellStyle name="Normal 3" xfId="3"/>
    <cellStyle name="Normal 30" xfId="30"/>
    <cellStyle name="Normal 31" xfId="31"/>
    <cellStyle name="Normal 32" xfId="32"/>
    <cellStyle name="Normal 33" xfId="33"/>
    <cellStyle name="Normal 34" xfId="34"/>
    <cellStyle name="Normal 35" xfId="35"/>
    <cellStyle name="Normal 36" xfId="36"/>
    <cellStyle name="Normal 37" xfId="37"/>
    <cellStyle name="Normal 38" xfId="38"/>
    <cellStyle name="Normal 39" xfId="39"/>
    <cellStyle name="Normal 4" xfId="4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5"/>
    <cellStyle name="Normal 50" xfId="50"/>
    <cellStyle name="Normal 51" xfId="51"/>
    <cellStyle name="Normal 52" xfId="52"/>
    <cellStyle name="Normal 53" xfId="53"/>
    <cellStyle name="Normal 54" xfId="54"/>
    <cellStyle name="Normal 55" xfId="55"/>
    <cellStyle name="Normal 56" xfId="56"/>
    <cellStyle name="Normal 57" xfId="57"/>
    <cellStyle name="Normal 58" xfId="58"/>
    <cellStyle name="Normal 59" xfId="59"/>
    <cellStyle name="Normal 6" xfId="6"/>
    <cellStyle name="Normal 60" xfId="60"/>
    <cellStyle name="Normal 61" xfId="61"/>
    <cellStyle name="Normal 62" xfId="62"/>
    <cellStyle name="Normal 63" xfId="63"/>
    <cellStyle name="Normal 64" xfId="64"/>
    <cellStyle name="Normal 65" xfId="157"/>
    <cellStyle name="Normal 66" xfId="65"/>
    <cellStyle name="Normal 67" xfId="66"/>
    <cellStyle name="Normal 68" xfId="67"/>
    <cellStyle name="Normal 69" xfId="68"/>
    <cellStyle name="Normal 7" xfId="7"/>
    <cellStyle name="Normal 70" xfId="69"/>
    <cellStyle name="Normal 71" xfId="70"/>
    <cellStyle name="Normal 72" xfId="71"/>
    <cellStyle name="Normal 73" xfId="72"/>
    <cellStyle name="Normal 74" xfId="73"/>
    <cellStyle name="Normal 75" xfId="158"/>
    <cellStyle name="Normal 76" xfId="159"/>
    <cellStyle name="Normal 77" xfId="74"/>
    <cellStyle name="Normal 78" xfId="75"/>
    <cellStyle name="Normal 79" xfId="76"/>
    <cellStyle name="Normal 8" xfId="8"/>
    <cellStyle name="Normal 80" xfId="77"/>
    <cellStyle name="Normal 81" xfId="78"/>
    <cellStyle name="Normal 82" xfId="79"/>
    <cellStyle name="Normal 83" xfId="80"/>
    <cellStyle name="Normal 84" xfId="81"/>
    <cellStyle name="Normal 85" xfId="82"/>
    <cellStyle name="Normal 86" xfId="83"/>
    <cellStyle name="Normal 87" xfId="84"/>
    <cellStyle name="Normal 88" xfId="85"/>
    <cellStyle name="Normal 89" xfId="86"/>
    <cellStyle name="Normal 9" xfId="9"/>
    <cellStyle name="Normal 90" xfId="87"/>
    <cellStyle name="Normal 91" xfId="88"/>
    <cellStyle name="Normal 92" xfId="89"/>
    <cellStyle name="Normal 93" xfId="90"/>
    <cellStyle name="Normal 94" xfId="91"/>
    <cellStyle name="Normal 95" xfId="92"/>
    <cellStyle name="Normal 96" xfId="93"/>
    <cellStyle name="Normal 97" xfId="94"/>
    <cellStyle name="Normal 98" xfId="95"/>
    <cellStyle name="Normal 99" xfId="9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Distribution</a:t>
            </a:r>
            <a:r>
              <a:rPr lang="en-US" baseline="0"/>
              <a:t> of PPB on IS Sets</a:t>
            </a:r>
            <a:endParaRPr lang="en-US"/>
          </a:p>
        </c:rich>
      </c:tx>
    </c:title>
    <c:plotArea>
      <c:layout/>
      <c:pieChart>
        <c:varyColors val="1"/>
        <c:ser>
          <c:idx val="0"/>
          <c:order val="0"/>
          <c:dLbls>
            <c:dLblPos val="outEnd"/>
            <c:showVal val="1"/>
            <c:showLeaderLines val="1"/>
          </c:dLbls>
          <c:cat>
            <c:strRef>
              <c:f>'5 point spread pie'!$A$2:$A$7</c:f>
              <c:strCache>
                <c:ptCount val="6"/>
                <c:pt idx="0">
                  <c:v>0.00-4.99</c:v>
                </c:pt>
                <c:pt idx="1">
                  <c:v>5.00-9.99</c:v>
                </c:pt>
                <c:pt idx="2">
                  <c:v>10.00-14.99</c:v>
                </c:pt>
                <c:pt idx="3">
                  <c:v>15.00-19.99</c:v>
                </c:pt>
                <c:pt idx="4">
                  <c:v>20.00-24.99</c:v>
                </c:pt>
                <c:pt idx="5">
                  <c:v>25.00-30.00</c:v>
                </c:pt>
              </c:strCache>
            </c:strRef>
          </c:cat>
          <c:val>
            <c:numRef>
              <c:f>'5 point spread pie'!$B$2:$B$7</c:f>
              <c:numCache>
                <c:formatCode>General</c:formatCode>
                <c:ptCount val="6"/>
                <c:pt idx="0">
                  <c:v>51</c:v>
                </c:pt>
                <c:pt idx="1">
                  <c:v>381</c:v>
                </c:pt>
                <c:pt idx="2">
                  <c:v>479</c:v>
                </c:pt>
                <c:pt idx="3">
                  <c:v>334</c:v>
                </c:pt>
                <c:pt idx="4">
                  <c:v>114</c:v>
                </c:pt>
                <c:pt idx="5">
                  <c:v>2</c:v>
                </c:pt>
              </c:numCache>
            </c:numRef>
          </c:val>
        </c:ser>
        <c:dLbls>
          <c:showVal val="1"/>
        </c:dLbls>
        <c:firstSliceAng val="0"/>
      </c:pieChart>
    </c:plotArea>
    <c:legend>
      <c:legendPos val="r"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Distribution</a:t>
            </a:r>
            <a:r>
              <a:rPr lang="en-US" baseline="0"/>
              <a:t> of PPB on IS Sets</a:t>
            </a:r>
            <a:endParaRPr lang="en-US"/>
          </a:p>
        </c:rich>
      </c:tx>
      <c:layout/>
    </c:title>
    <c:plotArea>
      <c:layout/>
      <c:pieChart>
        <c:varyColors val="1"/>
        <c:ser>
          <c:idx val="0"/>
          <c:order val="0"/>
          <c:dLbls>
            <c:dLblPos val="outEnd"/>
            <c:showVal val="1"/>
            <c:showLeaderLines val="1"/>
          </c:dLbls>
          <c:cat>
            <c:strRef>
              <c:f>'5 point spread pie'!$A$2:$A$7</c:f>
              <c:strCache>
                <c:ptCount val="6"/>
                <c:pt idx="0">
                  <c:v>0.00-4.99</c:v>
                </c:pt>
                <c:pt idx="1">
                  <c:v>5.00-9.99</c:v>
                </c:pt>
                <c:pt idx="2">
                  <c:v>10.00-14.99</c:v>
                </c:pt>
                <c:pt idx="3">
                  <c:v>15.00-19.99</c:v>
                </c:pt>
                <c:pt idx="4">
                  <c:v>20.00-24.99</c:v>
                </c:pt>
                <c:pt idx="5">
                  <c:v>25.00-30.00</c:v>
                </c:pt>
              </c:strCache>
            </c:strRef>
          </c:cat>
          <c:val>
            <c:numRef>
              <c:f>'5 point spread pie'!$B$2:$B$7</c:f>
              <c:numCache>
                <c:formatCode>General</c:formatCode>
                <c:ptCount val="6"/>
                <c:pt idx="0">
                  <c:v>51</c:v>
                </c:pt>
                <c:pt idx="1">
                  <c:v>381</c:v>
                </c:pt>
                <c:pt idx="2">
                  <c:v>479</c:v>
                </c:pt>
                <c:pt idx="3">
                  <c:v>334</c:v>
                </c:pt>
                <c:pt idx="4">
                  <c:v>114</c:v>
                </c:pt>
                <c:pt idx="5">
                  <c:v>2</c:v>
                </c:pt>
              </c:numCache>
            </c:numRef>
          </c:val>
        </c:ser>
        <c:dLbls>
          <c:showVal val="1"/>
        </c:dLbls>
        <c:firstSliceAng val="0"/>
      </c:pieChart>
    </c:plotArea>
    <c:legend>
      <c:legendPos val="r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11</xdr:row>
      <xdr:rowOff>161925</xdr:rowOff>
    </xdr:from>
    <xdr:to>
      <xdr:col>14</xdr:col>
      <xdr:colOff>304800</xdr:colOff>
      <xdr:row>36</xdr:row>
      <xdr:rowOff>76200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228599</xdr:colOff>
      <xdr:row>0</xdr:row>
      <xdr:rowOff>85725</xdr:rowOff>
    </xdr:from>
    <xdr:to>
      <xdr:col>14</xdr:col>
      <xdr:colOff>180974</xdr:colOff>
      <xdr:row>25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2"/>
  <sheetViews>
    <sheetView tabSelected="1" workbookViewId="0">
      <selection activeCell="B13" sqref="B13"/>
    </sheetView>
  </sheetViews>
  <sheetFormatPr defaultRowHeight="15"/>
  <cols>
    <col min="1" max="1" width="18.140625" bestFit="1" customWidth="1"/>
    <col min="4" max="4" width="12" bestFit="1" customWidth="1"/>
    <col min="6" max="6" width="11.28515625" bestFit="1" customWidth="1"/>
    <col min="7" max="7" width="12" bestFit="1" customWidth="1"/>
    <col min="10" max="10" width="12" bestFit="1" customWidth="1"/>
    <col min="12" max="12" width="9.140625" customWidth="1"/>
    <col min="13" max="13" width="12" bestFit="1" customWidth="1"/>
    <col min="15" max="15" width="9.42578125" customWidth="1"/>
    <col min="16" max="16" width="12" bestFit="1" customWidth="1"/>
    <col min="17" max="17" width="9.28515625" customWidth="1"/>
    <col min="18" max="18" width="8.85546875" customWidth="1"/>
    <col min="19" max="19" width="12" bestFit="1" customWidth="1"/>
    <col min="20" max="20" width="8.28515625" customWidth="1"/>
    <col min="21" max="21" width="9.140625" customWidth="1"/>
    <col min="22" max="22" width="12" bestFit="1" customWidth="1"/>
    <col min="23" max="23" width="8.28515625" customWidth="1"/>
    <col min="24" max="24" width="8.7109375" customWidth="1"/>
    <col min="25" max="27" width="12" bestFit="1" customWidth="1"/>
    <col min="28" max="28" width="10" customWidth="1"/>
    <col min="29" max="29" width="9" customWidth="1"/>
    <col min="30" max="31" width="12" bestFit="1" customWidth="1"/>
  </cols>
  <sheetData>
    <row r="1" spans="1:31" s="1" customFormat="1">
      <c r="A1" s="1" t="s">
        <v>1052</v>
      </c>
      <c r="B1" s="1" t="s">
        <v>873</v>
      </c>
      <c r="C1" s="1" t="s">
        <v>1300</v>
      </c>
      <c r="D1" s="1" t="s">
        <v>1301</v>
      </c>
      <c r="E1" s="1" t="s">
        <v>1302</v>
      </c>
      <c r="F1" s="1" t="s">
        <v>1303</v>
      </c>
      <c r="G1" s="1" t="s">
        <v>1304</v>
      </c>
      <c r="H1" s="1" t="s">
        <v>1223</v>
      </c>
      <c r="I1" s="1" t="s">
        <v>1305</v>
      </c>
      <c r="J1" s="1" t="s">
        <v>2168</v>
      </c>
      <c r="K1" s="1" t="s">
        <v>1306</v>
      </c>
      <c r="L1" s="1" t="s">
        <v>1307</v>
      </c>
      <c r="M1" s="1" t="s">
        <v>1308</v>
      </c>
      <c r="N1" s="1" t="s">
        <v>1053</v>
      </c>
      <c r="O1" s="1" t="s">
        <v>2169</v>
      </c>
      <c r="P1" s="1" t="s">
        <v>1054</v>
      </c>
      <c r="Q1" s="1" t="s">
        <v>2170</v>
      </c>
      <c r="R1" s="1" t="s">
        <v>1055</v>
      </c>
      <c r="S1" s="1" t="s">
        <v>2171</v>
      </c>
      <c r="T1" s="1" t="s">
        <v>1056</v>
      </c>
      <c r="U1" s="1" t="s">
        <v>2172</v>
      </c>
      <c r="V1" s="1" t="s">
        <v>1057</v>
      </c>
      <c r="W1" s="1" t="s">
        <v>1058</v>
      </c>
      <c r="X1" s="1" t="s">
        <v>1309</v>
      </c>
      <c r="Y1" s="1" t="s">
        <v>2173</v>
      </c>
      <c r="Z1" s="1" t="s">
        <v>1311</v>
      </c>
      <c r="AA1" s="1" t="s">
        <v>2174</v>
      </c>
      <c r="AB1" s="1" t="s">
        <v>2175</v>
      </c>
      <c r="AC1" s="1" t="s">
        <v>1313</v>
      </c>
      <c r="AD1" s="1" t="s">
        <v>2176</v>
      </c>
      <c r="AE1" s="1" t="s">
        <v>1314</v>
      </c>
    </row>
    <row r="2" spans="1:31" s="2" customFormat="1">
      <c r="A2" s="2" t="s">
        <v>2167</v>
      </c>
      <c r="B2">
        <f>COUNT(BATE!$C$2:$C$807)</f>
        <v>131</v>
      </c>
      <c r="C2">
        <f>COUNT(BHSAT!$C$2:$C$807)</f>
        <v>49</v>
      </c>
      <c r="D2">
        <f>COUNT(DAFT!$C$2:$C$807)</f>
        <v>107</v>
      </c>
      <c r="E2">
        <f>COUNT(DCCAT!$C$2:$C$807)</f>
        <v>12</v>
      </c>
      <c r="F2">
        <f>COUNT('Delta Burke'!$C$2:$C$807)</f>
        <v>28</v>
      </c>
      <c r="G2">
        <f>COUNT(FKT!$C$2:$C$807)</f>
        <v>50</v>
      </c>
      <c r="H2">
        <f>COUNT(GSAC!$C$2:$C$807)</f>
        <v>138</v>
      </c>
      <c r="I2">
        <f>COUNT(HFT!$C$2:$C$807)</f>
        <v>181</v>
      </c>
      <c r="J2">
        <f>COUNT('HT15'!$C$2:$C$807)</f>
        <v>190</v>
      </c>
      <c r="K2">
        <f>COUNT('HT16'!$C$2:$C$807)</f>
        <v>32</v>
      </c>
      <c r="L2">
        <f>COUNT('HT17'!$C$2:$C$807)</f>
        <v>66</v>
      </c>
      <c r="M2">
        <f>COUNT(IMSANITY!$C$2:$C$807)</f>
        <v>12</v>
      </c>
      <c r="N2">
        <f>COUNT('IS96'!$C$2:$C$807)</f>
        <v>271</v>
      </c>
      <c r="O2">
        <f>COUNT(IS97A!$C$2:$C$807)</f>
        <v>127</v>
      </c>
      <c r="P2">
        <f>COUNT('IS98'!$C$2:$C$807)</f>
        <v>223</v>
      </c>
      <c r="Q2">
        <f>COUNT(IS99A!$C$2:$C$807)</f>
        <v>210</v>
      </c>
      <c r="R2">
        <f>COUNT('IS100'!$C$2:$C$807)</f>
        <v>218</v>
      </c>
      <c r="S2">
        <f>COUNT(IS101A!$C$2:$C$807)</f>
        <v>178</v>
      </c>
      <c r="T2">
        <f>COUNT('IS102'!$C$2:$C$807)</f>
        <v>191</v>
      </c>
      <c r="U2">
        <f>COUNT(IS103A!$C$2:$C$807)</f>
        <v>42</v>
      </c>
      <c r="V2">
        <f>COUNT('IS104'!$C$2:$C$807)</f>
        <v>179</v>
      </c>
      <c r="W2">
        <f>COUNT('IS105'!$C$2:$C$807)</f>
        <v>279</v>
      </c>
      <c r="X2">
        <f>COUNT(LIST!$C$2:$C$807)</f>
        <v>26</v>
      </c>
      <c r="Y2">
        <f>COUNT('MD Spring'!$C$2:$C$807)</f>
        <v>18</v>
      </c>
      <c r="Z2">
        <f>COUNT('Prison Bowl'!$C$2:$C$807)</f>
        <v>64</v>
      </c>
      <c r="AA2">
        <f>COUNT(PSATTPOT!$C$2:$C$807)</f>
        <v>42</v>
      </c>
      <c r="AB2">
        <f>COUNT(RTO!$C$2:$C$807)</f>
        <v>20</v>
      </c>
      <c r="AC2">
        <f>COUNT(SCOP!$C$2:$C$807)</f>
        <v>34</v>
      </c>
      <c r="AD2">
        <f>COUNT(VCUVandy!$C$2:$C$807)</f>
        <v>51</v>
      </c>
      <c r="AE2">
        <f>COUNT(WUHSAC!$C$2:$C$807)</f>
        <v>48</v>
      </c>
    </row>
    <row r="3" spans="1:31">
      <c r="A3" t="s">
        <v>7</v>
      </c>
      <c r="B3">
        <f>AVERAGE(BATE!$C$2:$C$807)</f>
        <v>11.807175572519084</v>
      </c>
      <c r="C3">
        <f>AVERAGE(BHSAT!$C$2:$C$807)</f>
        <v>16.967142857142861</v>
      </c>
      <c r="D3">
        <f>AVERAGE(DAFT!$C$2:$C$807)</f>
        <v>12.404299065420554</v>
      </c>
      <c r="E3">
        <f>AVERAGE(DCCAT!$C$2:$C$807)</f>
        <v>11.692500000000001</v>
      </c>
      <c r="F3">
        <f>AVERAGE('Delta Burke'!$C$2:$C$807)</f>
        <v>14.63321428571429</v>
      </c>
      <c r="G3">
        <f>AVERAGE(FKT!$C$2:$C$807)</f>
        <v>11.933199999999999</v>
      </c>
      <c r="H3">
        <f>AVERAGE(GSAC!$C$2:$C$807)</f>
        <v>13.926304347826086</v>
      </c>
      <c r="I3">
        <f>AVERAGE(HFT!$C$2:$C$807)</f>
        <v>11.478618784530388</v>
      </c>
      <c r="J3">
        <f>AVERAGE('HT15'!$C$2:$C$807)</f>
        <v>13.817166613641534</v>
      </c>
      <c r="K3">
        <f>AVERAGE('HT16'!$C$2:$C$807)</f>
        <v>14.082812500000003</v>
      </c>
      <c r="L3">
        <f>AVERAGE('HT17'!$C$2:$C$807)</f>
        <v>11.430151515151508</v>
      </c>
      <c r="M3">
        <f>AVERAGE(IMSANITY!$C$2:$C$807)</f>
        <v>12.528333333333334</v>
      </c>
      <c r="N3">
        <f>AVERAGE('IS96'!$C$2:$C$807)</f>
        <v>11.95303328649956</v>
      </c>
      <c r="O3">
        <f>AVERAGE(IS97A!$C$2:$C$807)</f>
        <v>16.656692913385829</v>
      </c>
      <c r="P3">
        <f>AVERAGE('IS98'!$C$2:$C$807)</f>
        <v>12.340134529147983</v>
      </c>
      <c r="Q3">
        <f>AVERAGE(IS99A!$C$2:$C$807)</f>
        <v>14.51242857142857</v>
      </c>
      <c r="R3">
        <f>AVERAGE('IS100'!$C$2:$C$807)</f>
        <v>11.97802752293579</v>
      </c>
      <c r="S3">
        <f>AVERAGE(IS101A!$C$2:$C$807)</f>
        <v>14.424662921348302</v>
      </c>
      <c r="T3">
        <f>AVERAGE('IS102'!$C$2:$C$807)</f>
        <v>12.716544502617806</v>
      </c>
      <c r="U3">
        <f>AVERAGE(IS103A!$C$2:$C$807)</f>
        <v>16.843333333333337</v>
      </c>
      <c r="V3">
        <f>AVERAGE('IS104'!$C$2:$C$807)</f>
        <v>13.617709497206695</v>
      </c>
      <c r="W3">
        <f>AVERAGE('IS105'!$C$2:$C$807)</f>
        <v>13.941505376344089</v>
      </c>
      <c r="X3">
        <f>AVERAGE(LIST!$C$2:$C$807)</f>
        <v>15.416538461538458</v>
      </c>
      <c r="Y3">
        <f>AVERAGE('MD Spring'!$C$2:$C$807)</f>
        <v>14.729444444444445</v>
      </c>
      <c r="Z3">
        <f>AVERAGE('Prison Bowl'!$C$2:$C$807)</f>
        <v>17.862187500000001</v>
      </c>
      <c r="AA3">
        <f>AVERAGE(PSATTPOT!$C$2:$C$807)</f>
        <v>19.113571428571419</v>
      </c>
      <c r="AB3">
        <f>AVERAGE(RTO!$C$2:$C$807)</f>
        <v>6.69</v>
      </c>
      <c r="AC3">
        <f>AVERAGE(SCOP!$C$2:$C$807)</f>
        <v>17.197352941176472</v>
      </c>
      <c r="AD3">
        <f>AVERAGE(VCUVandy!$C$2:$C$807)</f>
        <v>17.82</v>
      </c>
      <c r="AE3">
        <f>AVERAGE(WUHSAC!$C$2:$C$807)</f>
        <v>13.179791666666667</v>
      </c>
    </row>
    <row r="4" spans="1:31">
      <c r="A4" t="s">
        <v>9</v>
      </c>
      <c r="B4">
        <f>MEDIAN(BATE!$C$2:$C$807)</f>
        <v>10.210000000000001</v>
      </c>
      <c r="C4">
        <f>MEDIAN(BHSAT!$C$2:$C$807)</f>
        <v>17.53</v>
      </c>
      <c r="D4">
        <f>MEDIAN(DAFT!$C$2:$C$807)</f>
        <v>12.08</v>
      </c>
      <c r="E4">
        <f>MEDIAN(DCCAT!$C$2:$C$807)</f>
        <v>11.445</v>
      </c>
      <c r="F4">
        <f>MEDIAN('Delta Burke'!$C$2:$C$807)</f>
        <v>15.324999999999999</v>
      </c>
      <c r="G4">
        <f>MEDIAN(FKT!$C$2:$C$807)</f>
        <v>10.41</v>
      </c>
      <c r="H4">
        <f>MEDIAN(GSAC!$C$2:$C$807)</f>
        <v>13.594999999999999</v>
      </c>
      <c r="I4">
        <f>MEDIAN(HFT!$C$2:$C$807)</f>
        <v>10.54</v>
      </c>
      <c r="J4">
        <f>MEDIAN('HT15'!$C$2:$C$807)</f>
        <v>13.19</v>
      </c>
      <c r="K4">
        <f>MEDIAN('HT16'!$C$2:$C$807)</f>
        <v>13.72</v>
      </c>
      <c r="L4">
        <f>MEDIAN('HT17'!$C$2:$C$807)</f>
        <v>10.925000000000001</v>
      </c>
      <c r="M4">
        <f>MEDIAN(IMSANITY!$C$2:$C$807)</f>
        <v>11.42</v>
      </c>
      <c r="N4">
        <f>MEDIAN('IS96'!$C$2:$C$807)</f>
        <v>11.92</v>
      </c>
      <c r="O4">
        <f>MEDIAN(IS97A!$C$2:$C$807)</f>
        <v>16.79</v>
      </c>
      <c r="P4">
        <f>MEDIAN('IS98'!$C$2:$C$807)</f>
        <v>11.45</v>
      </c>
      <c r="Q4">
        <f>MEDIAN(IS99A!$C$2:$C$807)</f>
        <v>14.649999999999999</v>
      </c>
      <c r="R4">
        <f>MEDIAN('IS100'!$C$2:$C$807)</f>
        <v>11.68</v>
      </c>
      <c r="S4">
        <f>MEDIAN(IS101A!$C$2:$C$807)</f>
        <v>14.120000000000001</v>
      </c>
      <c r="T4">
        <f>MEDIAN('IS102'!$C$2:$C$807)</f>
        <v>12.25</v>
      </c>
      <c r="U4">
        <f>MEDIAN(IS103A!$C$2:$C$807)</f>
        <v>17.865000000000002</v>
      </c>
      <c r="V4">
        <f>MEDIAN('IS104'!$C$2:$C$807)</f>
        <v>13.8</v>
      </c>
      <c r="W4">
        <f>MEDIAN('IS105'!$C$2:$C$807)</f>
        <v>13.77</v>
      </c>
      <c r="X4">
        <f>MEDIAN(LIST!$C$2:$C$807)</f>
        <v>15.415000000000001</v>
      </c>
      <c r="Y4">
        <f>MEDIAN('MD Spring'!$C$2:$C$807)</f>
        <v>15.295000000000002</v>
      </c>
      <c r="Z4">
        <f>MEDIAN('Prison Bowl'!$C$2:$C$807)</f>
        <v>18.59</v>
      </c>
      <c r="AA4">
        <f>MEDIAN(PSATTPOT!$C$2:$C$807)</f>
        <v>19.184999999999999</v>
      </c>
      <c r="AB4">
        <f>MEDIAN(RTO!$C$2:$C$807)</f>
        <v>5.95</v>
      </c>
      <c r="AC4">
        <f>MEDIAN(SCOP!$C$2:$C$807)</f>
        <v>16.75</v>
      </c>
      <c r="AD4">
        <f>MEDIAN(VCUVandy!$C$2:$C$807)</f>
        <v>18.170000000000002</v>
      </c>
      <c r="AE4">
        <f>MEDIAN(WUHSAC!$C$2:$C$807)</f>
        <v>13.02</v>
      </c>
    </row>
    <row r="5" spans="1:31">
      <c r="A5" t="s">
        <v>12</v>
      </c>
      <c r="B5">
        <f>QUARTILE(BATE!$C$2:$C$807,3)</f>
        <v>15.98</v>
      </c>
      <c r="C5">
        <f>QUARTILE(BHSAT!$C$2:$C$807,3)</f>
        <v>20.55</v>
      </c>
      <c r="D5">
        <f>QUARTILE(DAFT!$C$2:$C$807,3)</f>
        <v>15.46</v>
      </c>
      <c r="E5">
        <f>QUARTILE(DCCAT!$C$2:$C$807,3)</f>
        <v>12.922499999999999</v>
      </c>
      <c r="F5">
        <f>QUARTILE('Delta Burke'!$C$2:$C$807,3)</f>
        <v>18.34</v>
      </c>
      <c r="G5">
        <f>QUARTILE(FKT!$C$2:$C$807,3)</f>
        <v>14.059999999999999</v>
      </c>
      <c r="H5">
        <f>QUARTILE(GSAC!$C$2:$C$807,3)</f>
        <v>18.315000000000001</v>
      </c>
      <c r="I5">
        <f>QUARTILE(HFT!$C$2:$C$807,3)</f>
        <v>15</v>
      </c>
      <c r="J5">
        <f>QUARTILE('HT15'!$C$2:$C$807,3)</f>
        <v>17.824861407249465</v>
      </c>
      <c r="K5">
        <f>QUARTILE('HT16'!$C$2:$C$807,3)</f>
        <v>17.6675</v>
      </c>
      <c r="L5">
        <f>QUARTILE('HT17'!$C$2:$C$807,3)</f>
        <v>13.94</v>
      </c>
      <c r="M5">
        <f>QUARTILE(IMSANITY!$C$2:$C$807,3)</f>
        <v>14.995000000000001</v>
      </c>
      <c r="N5">
        <f>QUARTILE('IS96'!$C$2:$C$807,3)</f>
        <v>15.09</v>
      </c>
      <c r="O5">
        <f>QUARTILE(IS97A!$C$2:$C$807,3)</f>
        <v>20.36</v>
      </c>
      <c r="P5">
        <f>QUARTILE('IS98'!$C$2:$C$807,3)</f>
        <v>16.105</v>
      </c>
      <c r="Q5">
        <f>QUARTILE(IS99A!$C$2:$C$807,3)</f>
        <v>17.8325</v>
      </c>
      <c r="R5">
        <f>QUARTILE('IS100'!$C$2:$C$807,3)</f>
        <v>15.3475</v>
      </c>
      <c r="S5">
        <f>QUARTILE(IS101A!$C$2:$C$807,3)</f>
        <v>17.932500000000001</v>
      </c>
      <c r="T5">
        <f>QUARTILE('IS102'!$C$2:$C$807,3)</f>
        <v>16.61</v>
      </c>
      <c r="U5">
        <f>QUARTILE(IS103A!$C$2:$C$807,3)</f>
        <v>19.89</v>
      </c>
      <c r="V5">
        <f>QUARTILE('IS104'!$C$2:$C$807,3)</f>
        <v>17.825000000000003</v>
      </c>
      <c r="W5">
        <f>QUARTILE('IS105'!$C$2:$C$807,3)</f>
        <v>16.899999999999999</v>
      </c>
      <c r="X5">
        <f>QUARTILE(LIST!$C$2:$C$807,3)</f>
        <v>19.267499999999998</v>
      </c>
      <c r="Y5">
        <f>QUARTILE('MD Spring'!$C$2:$C$807,3)</f>
        <v>17.3125</v>
      </c>
      <c r="Z5">
        <f>QUARTILE('Prison Bowl'!$C$2:$C$807,3)</f>
        <v>21.702500000000001</v>
      </c>
      <c r="AA5">
        <f>QUARTILE(PSATTPOT!$C$2:$C$807,3)</f>
        <v>22.824999999999999</v>
      </c>
      <c r="AB5">
        <f>QUARTILE(RTO!$C$2:$C$807,3)</f>
        <v>9.3999999999999986</v>
      </c>
      <c r="AC5">
        <f>QUARTILE(SCOP!$C$2:$C$807,3)</f>
        <v>21.715</v>
      </c>
      <c r="AD5">
        <f>QUARTILE(VCUVandy!$C$2:$C$807,3)</f>
        <v>22.89</v>
      </c>
      <c r="AE5">
        <f>QUARTILE(WUHSAC!$C$2:$C$807,3)</f>
        <v>16.0275</v>
      </c>
    </row>
    <row r="6" spans="1:31">
      <c r="A6" t="s">
        <v>15</v>
      </c>
      <c r="B6">
        <f>QUARTILE(BATE!$C$2:$C$807,1)</f>
        <v>7.0549999999999997</v>
      </c>
      <c r="C6">
        <f>QUARTILE(BHSAT!$C$2:$C$807,1)</f>
        <v>13.94</v>
      </c>
      <c r="D6">
        <f>QUARTILE(DAFT!$C$2:$C$807,1)</f>
        <v>9.0150000000000006</v>
      </c>
      <c r="E6">
        <f>QUARTILE(DCCAT!$C$2:$C$807,1)</f>
        <v>9.7100000000000009</v>
      </c>
      <c r="F6">
        <f>QUARTILE('Delta Burke'!$C$2:$C$807,1)</f>
        <v>10.81</v>
      </c>
      <c r="G6">
        <f>QUARTILE(FKT!$C$2:$C$807,1)</f>
        <v>8.6050000000000004</v>
      </c>
      <c r="H6">
        <f>QUARTILE(GSAC!$C$2:$C$807,1)</f>
        <v>9.0675000000000008</v>
      </c>
      <c r="I6">
        <f>QUARTILE(HFT!$C$2:$C$807,1)</f>
        <v>7.08</v>
      </c>
      <c r="J6">
        <f>QUARTILE('HT15'!$C$2:$C$807,1)</f>
        <v>9.5</v>
      </c>
      <c r="K6">
        <f>QUARTILE('HT16'!$C$2:$C$807,1)</f>
        <v>9.4875000000000007</v>
      </c>
      <c r="L6">
        <f>QUARTILE('HT17'!$C$2:$C$807,1)</f>
        <v>8.4425000000000008</v>
      </c>
      <c r="M6">
        <f>QUARTILE(IMSANITY!$C$2:$C$807,1)</f>
        <v>8.0274999999999999</v>
      </c>
      <c r="N6">
        <f>QUARTILE('IS96'!$C$2:$C$807,1)</f>
        <v>8.19</v>
      </c>
      <c r="O6">
        <f>QUARTILE(IS97A!$C$2:$C$807,1)</f>
        <v>13.645</v>
      </c>
      <c r="P6">
        <f>QUARTILE('IS98'!$C$2:$C$807,1)</f>
        <v>8.8049999999999997</v>
      </c>
      <c r="Q6">
        <f>QUARTILE(IS99A!$C$2:$C$807,1)</f>
        <v>11.0275</v>
      </c>
      <c r="R6">
        <f>QUARTILE('IS100'!$C$2:$C$807,1)</f>
        <v>8.2675000000000001</v>
      </c>
      <c r="S6">
        <f>QUARTILE(IS101A!$C$2:$C$807,1)</f>
        <v>11.4</v>
      </c>
      <c r="T6">
        <f>QUARTILE('IS102'!$C$2:$C$807,1)</f>
        <v>8.6750000000000007</v>
      </c>
      <c r="U6">
        <f>QUARTILE(IS103A!$C$2:$C$807,1)</f>
        <v>14.035</v>
      </c>
      <c r="V6">
        <f>QUARTILE('IS104'!$C$2:$C$807,1)</f>
        <v>9.6300000000000008</v>
      </c>
      <c r="W6">
        <f>QUARTILE('IS105'!$C$2:$C$807,1)</f>
        <v>10.875</v>
      </c>
      <c r="X6">
        <f>QUARTILE(LIST!$C$2:$C$807,1)</f>
        <v>12.295</v>
      </c>
      <c r="Y6">
        <f>QUARTILE('MD Spring'!$C$2:$C$807,1)</f>
        <v>11.84</v>
      </c>
      <c r="Z6">
        <f>QUARTILE('Prison Bowl'!$C$2:$C$807,1)</f>
        <v>14.637499999999999</v>
      </c>
      <c r="AA6">
        <f>QUARTILE(PSATTPOT!$C$2:$C$807,1)</f>
        <v>16.357499999999998</v>
      </c>
      <c r="AB6">
        <f>QUARTILE(RTO!$C$2:$C$807,1)</f>
        <v>4.2750000000000004</v>
      </c>
      <c r="AC6">
        <f>QUARTILE(SCOP!$C$2:$C$807,1)</f>
        <v>13.725</v>
      </c>
      <c r="AD6">
        <f>QUARTILE(VCUVandy!$C$2:$C$807,1)</f>
        <v>14.34</v>
      </c>
      <c r="AE6">
        <f>QUARTILE(WUHSAC!$C$2:$C$807,1)</f>
        <v>9.9</v>
      </c>
    </row>
    <row r="7" spans="1:31">
      <c r="A7" t="s">
        <v>17</v>
      </c>
      <c r="B7">
        <f>STDEVP(BATE!$C$2:$C$807)</f>
        <v>6.2197295386583935</v>
      </c>
      <c r="C7">
        <f>STDEVP(BHSAT!$C$2:$C$807)</f>
        <v>5.4357520178904295</v>
      </c>
      <c r="D7">
        <f>STDEVP(DAFT!$C$2:$C$807)</f>
        <v>4.8728061178300557</v>
      </c>
      <c r="E7">
        <f>STDEVP(DCCAT!$C$2:$C$807)</f>
        <v>3.2327622992316227</v>
      </c>
      <c r="F7">
        <f>STDEVP('Delta Burke'!$C$2:$C$807)</f>
        <v>5.8837203084755121</v>
      </c>
      <c r="G7">
        <f>STDEVP(FKT!$C$2:$C$807)</f>
        <v>5.5213992574346555</v>
      </c>
      <c r="H7">
        <f>STDEVP(GSAC!$C$2:$C$807)</f>
        <v>5.638399027076022</v>
      </c>
      <c r="I7">
        <f>STDEVP(HFT!$C$2:$C$807)</f>
        <v>5.8919522577122967</v>
      </c>
      <c r="J7">
        <f>STDEVP('HT15'!$C$2:$C$807)</f>
        <v>5.5772506949922676</v>
      </c>
      <c r="K7">
        <f>STDEVP('HT16'!$C$2:$C$807)</f>
        <v>5.7616551627847095</v>
      </c>
      <c r="L7">
        <f>STDEVP('HT17'!$C$2:$C$807)</f>
        <v>5.0731325844558377</v>
      </c>
      <c r="M7">
        <f>STDEVP(IMSANITY!$C$2:$C$807)</f>
        <v>4.930165367972509</v>
      </c>
      <c r="N7">
        <f>STDEVP('IS96'!$C$2:$C$807)</f>
        <v>4.9759881330306479</v>
      </c>
      <c r="O7">
        <f>STDEVP(IS97A!$C$2:$C$807)</f>
        <v>4.4708606959276525</v>
      </c>
      <c r="P7">
        <f>STDEVP('IS98'!$C$2:$C$807)</f>
        <v>4.9143598937967932</v>
      </c>
      <c r="Q7">
        <f>STDEVP(IS99A!$C$2:$C$807)</f>
        <v>4.8459689981068204</v>
      </c>
      <c r="R7">
        <f>STDEVP('IS100'!$C$2:$C$807)</f>
        <v>4.6487123855191248</v>
      </c>
      <c r="S7">
        <f>STDEVP(IS101A!$C$2:$C$807)</f>
        <v>4.6974381194836674</v>
      </c>
      <c r="T7">
        <f>STDEVP('IS102'!$C$2:$C$807)</f>
        <v>5.2867301622296541</v>
      </c>
      <c r="U7">
        <f>STDEVP(IS103A!$C$2:$C$807)</f>
        <v>4.8673986729329748</v>
      </c>
      <c r="V7">
        <f>STDEVP('IS104'!$C$2:$C$807)</f>
        <v>5.2661543752946809</v>
      </c>
      <c r="W7">
        <f>STDEVP('IS105'!$C$2:$C$807)</f>
        <v>4.3108614045517779</v>
      </c>
      <c r="X7">
        <f>STDEVP(LIST!$C$2:$C$807)</f>
        <v>4.7022637284182318</v>
      </c>
      <c r="Y7">
        <f>STDEVP('MD Spring'!$C$2:$C$807)</f>
        <v>4.0430468052121045</v>
      </c>
      <c r="Z7">
        <f>STDEVP('Prison Bowl'!$C$2:$C$807)</f>
        <v>5.6446375184633215</v>
      </c>
      <c r="AA7">
        <f>STDEVP(PSATTPOT!$C$2:$C$807)</f>
        <v>4.7633385758053661</v>
      </c>
      <c r="AB7">
        <f>STDEVP(RTO!$C$2:$C$807)</f>
        <v>3.5506196642276397</v>
      </c>
      <c r="AC7">
        <f>STDEVP(SCOP!$C$2:$C$807)</f>
        <v>5.2204340076638935</v>
      </c>
      <c r="AD7">
        <f>STDEVP(VCUVandy!$C$2:$C$807)</f>
        <v>5.9890851702468391</v>
      </c>
      <c r="AE7">
        <f>STDEVP(WUHSAC!$C$2:$C$807)</f>
        <v>4.1509870761780618</v>
      </c>
    </row>
    <row r="8" spans="1:31">
      <c r="A8" t="s">
        <v>2165</v>
      </c>
      <c r="B8">
        <f>MAX(BATE!$C$2:$C$807)</f>
        <v>25.28</v>
      </c>
      <c r="C8">
        <f>MAX(BHSAT!$C$2:$C$807)</f>
        <v>26.04</v>
      </c>
      <c r="D8">
        <f>MAX(DAFT!$C$2:$C$807)</f>
        <v>25.13</v>
      </c>
      <c r="E8">
        <f>MAX(DCCAT!$C$2:$C$807)</f>
        <v>17.7</v>
      </c>
      <c r="F8">
        <f>MAX('Delta Burke'!$C$2:$C$807)</f>
        <v>25.97</v>
      </c>
      <c r="G8">
        <f>MAX(FKT!$C$2:$C$807)</f>
        <v>25.87</v>
      </c>
      <c r="H8">
        <f>MAX(GSAC!$C$2:$C$807)</f>
        <v>26.77</v>
      </c>
      <c r="I8">
        <f>MAX(HFT!$C$2:$C$807)</f>
        <v>26.59</v>
      </c>
      <c r="J8">
        <f>MAX('HT15'!$C$2:$C$807)</f>
        <v>25.87</v>
      </c>
      <c r="K8">
        <f>MAX('HT16'!$C$2:$C$807)</f>
        <v>25.14</v>
      </c>
      <c r="L8">
        <f>MAX('HT17'!$C$2:$C$807)</f>
        <v>23.47</v>
      </c>
      <c r="M8">
        <f>MAX(IMSANITY!$C$2:$C$807)</f>
        <v>21.48</v>
      </c>
      <c r="N8">
        <f>MAX('IS96'!$C$2:$C$807)</f>
        <v>25.04</v>
      </c>
      <c r="O8">
        <f>MAX(IS97A!$C$2:$C$807)</f>
        <v>25.19</v>
      </c>
      <c r="P8">
        <f>MAX('IS98'!$C$2:$C$807)</f>
        <v>24.01</v>
      </c>
      <c r="Q8">
        <f>MAX(IS99A!$C$2:$C$807)</f>
        <v>24.81</v>
      </c>
      <c r="R8">
        <f>MAX('IS100'!$C$2:$C$807)</f>
        <v>24.71</v>
      </c>
      <c r="S8">
        <f>MAX(IS101A!$C$2:$C$807)</f>
        <v>25.09</v>
      </c>
      <c r="T8">
        <f>MAX('IS102'!$C$2:$C$807)</f>
        <v>24.5</v>
      </c>
      <c r="U8">
        <f>MAX(IS103A!$C$2:$C$807)</f>
        <v>24.83</v>
      </c>
      <c r="V8">
        <f>MAX('IS104'!$C$2:$C$807)</f>
        <v>24.87</v>
      </c>
      <c r="W8">
        <f>MAX('IS105'!$C$2:$C$807)</f>
        <v>25.15</v>
      </c>
      <c r="X8">
        <f>MAX(LIST!$C$2:$C$807)</f>
        <v>24.52</v>
      </c>
      <c r="Y8">
        <f>MAX('MD Spring'!$C$2:$C$807)</f>
        <v>22.08</v>
      </c>
      <c r="Z8">
        <f>MAX('Prison Bowl'!$C$2:$C$807)</f>
        <v>27</v>
      </c>
      <c r="AA8">
        <f>MAX(PSATTPOT!$C$2:$C$807)</f>
        <v>26.71</v>
      </c>
      <c r="AB8">
        <f>MAX(RTO!$C$2:$C$807)</f>
        <v>14</v>
      </c>
      <c r="AC8">
        <f>MAX(SCOP!$C$2:$C$807)</f>
        <v>26.24</v>
      </c>
      <c r="AD8">
        <f>MAX(VCUVandy!$C$2:$C$807)</f>
        <v>27.07</v>
      </c>
      <c r="AE8">
        <f>MAX(WUHSAC!$C$2:$C$807)</f>
        <v>21.299999999999997</v>
      </c>
    </row>
    <row r="9" spans="1:31">
      <c r="A9" t="s">
        <v>2166</v>
      </c>
      <c r="B9">
        <f>MIN(BATE!$C$2:$C$807)</f>
        <v>1.1100000000000001</v>
      </c>
      <c r="C9">
        <f>MIN(BHSAT!$C$2:$C$807)</f>
        <v>3.81</v>
      </c>
      <c r="D9">
        <f>MIN(DAFT!$C$2:$C$807)</f>
        <v>1.43</v>
      </c>
      <c r="E9">
        <f>MIN(DCCAT!$C$2:$C$807)</f>
        <v>6.21</v>
      </c>
      <c r="F9">
        <f>MIN('Delta Burke'!$C$2:$C$807)</f>
        <v>2.31</v>
      </c>
      <c r="G9">
        <f>MIN(FKT!$C$2:$C$807)</f>
        <v>3.6</v>
      </c>
      <c r="H9">
        <f>MIN(GSAC!$C$2:$C$807)</f>
        <v>1.6</v>
      </c>
      <c r="I9">
        <f>MIN(HFT!$C$2:$C$807)</f>
        <v>0</v>
      </c>
      <c r="J9">
        <f>MIN('HT15'!$C$2:$C$807)</f>
        <v>2.8571428571428568</v>
      </c>
      <c r="K9">
        <f>MIN('HT16'!$C$2:$C$807)</f>
        <v>2.94</v>
      </c>
      <c r="L9">
        <f>MIN('HT17'!$C$2:$C$807)</f>
        <v>2.5</v>
      </c>
      <c r="M9">
        <f>MIN(IMSANITY!$C$2:$C$807)</f>
        <v>6.52</v>
      </c>
      <c r="N9">
        <f>MIN('IS96'!$C$2:$C$807)</f>
        <v>1.82</v>
      </c>
      <c r="O9">
        <f>MIN(IS97A!$C$2:$C$807)</f>
        <v>6.67</v>
      </c>
      <c r="P9">
        <f>MIN('IS98'!$C$2:$C$807)</f>
        <v>0.91</v>
      </c>
      <c r="Q9">
        <f>MIN(IS99A!$C$2:$C$807)</f>
        <v>1.1100000000000001</v>
      </c>
      <c r="R9">
        <f>MIN('IS100'!$C$2:$C$807)</f>
        <v>0.71</v>
      </c>
      <c r="S9">
        <f>MIN(IS101A!$C$2:$C$807)</f>
        <v>3.61</v>
      </c>
      <c r="T9">
        <f>MIN('IS102'!$C$2:$C$807)</f>
        <v>0</v>
      </c>
      <c r="U9">
        <f>MIN(IS103A!$C$2:$C$807)</f>
        <v>3.33</v>
      </c>
      <c r="V9">
        <f>MIN('IS104'!$C$2:$C$807)</f>
        <v>0.77</v>
      </c>
      <c r="W9">
        <f>MIN('IS105'!$C$2:$C$807)</f>
        <v>3.57</v>
      </c>
      <c r="X9">
        <f>MIN(LIST!$C$2:$C$807)</f>
        <v>6</v>
      </c>
      <c r="Y9">
        <f>MIN('MD Spring'!$C$2:$C$807)</f>
        <v>6</v>
      </c>
      <c r="Z9">
        <f>MIN('Prison Bowl'!$C$2:$C$807)</f>
        <v>6.15</v>
      </c>
      <c r="AA9">
        <f>MIN(PSATTPOT!$C$2:$C$807)</f>
        <v>7.5</v>
      </c>
      <c r="AB9">
        <f>MIN(RTO!$C$2:$C$807)</f>
        <v>0</v>
      </c>
      <c r="AC9">
        <f>MIN(SCOP!$C$2:$C$807)</f>
        <v>6.67</v>
      </c>
      <c r="AD9">
        <f>MIN(VCUVandy!$C$2:$C$807)</f>
        <v>3</v>
      </c>
      <c r="AE9">
        <f>MIN(WUHSAC!$C$2:$C$807)</f>
        <v>5.7</v>
      </c>
    </row>
    <row r="12" spans="1:31" s="69" customFormat="1">
      <c r="A12" s="68" t="s">
        <v>2177</v>
      </c>
      <c r="B12" s="68"/>
      <c r="D12" s="68" t="s">
        <v>7</v>
      </c>
      <c r="E12" s="68"/>
      <c r="G12" s="68" t="s">
        <v>9</v>
      </c>
      <c r="H12" s="68"/>
      <c r="J12" s="68" t="s">
        <v>12</v>
      </c>
      <c r="K12" s="68"/>
      <c r="M12" s="68" t="s">
        <v>15</v>
      </c>
      <c r="N12" s="68"/>
      <c r="P12" s="68" t="s">
        <v>17</v>
      </c>
      <c r="Q12" s="68"/>
      <c r="S12" s="68" t="s">
        <v>2165</v>
      </c>
      <c r="T12" s="68"/>
      <c r="V12" s="68" t="s">
        <v>2166</v>
      </c>
      <c r="W12" s="68"/>
    </row>
    <row r="13" spans="1:31">
      <c r="A13" s="1" t="s">
        <v>1058</v>
      </c>
      <c r="B13">
        <v>279</v>
      </c>
      <c r="D13" s="1" t="s">
        <v>2174</v>
      </c>
      <c r="E13">
        <v>19.113571428571419</v>
      </c>
      <c r="G13" s="1" t="s">
        <v>2174</v>
      </c>
      <c r="H13">
        <v>19.184999999999999</v>
      </c>
      <c r="J13" s="1" t="s">
        <v>2176</v>
      </c>
      <c r="K13">
        <v>22.89</v>
      </c>
      <c r="M13" s="1" t="s">
        <v>2174</v>
      </c>
      <c r="N13">
        <v>16.357499999999998</v>
      </c>
      <c r="P13" s="1" t="s">
        <v>873</v>
      </c>
      <c r="Q13">
        <v>6.2197295386583935</v>
      </c>
      <c r="S13" s="1" t="s">
        <v>2176</v>
      </c>
      <c r="T13">
        <v>27.07</v>
      </c>
      <c r="V13" s="1" t="s">
        <v>2174</v>
      </c>
      <c r="W13">
        <v>7.5</v>
      </c>
    </row>
    <row r="14" spans="1:31">
      <c r="A14" s="1" t="s">
        <v>1053</v>
      </c>
      <c r="B14">
        <v>271</v>
      </c>
      <c r="D14" s="1" t="s">
        <v>1311</v>
      </c>
      <c r="E14">
        <v>17.862187500000001</v>
      </c>
      <c r="G14" s="1" t="s">
        <v>1311</v>
      </c>
      <c r="H14">
        <v>18.59</v>
      </c>
      <c r="J14" s="1" t="s">
        <v>2174</v>
      </c>
      <c r="K14">
        <v>22.824999999999999</v>
      </c>
      <c r="M14" s="1" t="s">
        <v>1311</v>
      </c>
      <c r="N14">
        <v>14.637499999999999</v>
      </c>
      <c r="P14" s="1" t="s">
        <v>2176</v>
      </c>
      <c r="Q14">
        <v>5.9890851702468391</v>
      </c>
      <c r="S14" s="1" t="s">
        <v>1311</v>
      </c>
      <c r="T14">
        <v>27</v>
      </c>
      <c r="V14" s="1" t="s">
        <v>2169</v>
      </c>
      <c r="W14">
        <v>6.67</v>
      </c>
    </row>
    <row r="15" spans="1:31">
      <c r="A15" s="1" t="s">
        <v>1054</v>
      </c>
      <c r="B15">
        <v>223</v>
      </c>
      <c r="D15" s="1" t="s">
        <v>2176</v>
      </c>
      <c r="E15">
        <v>17.82</v>
      </c>
      <c r="G15" s="1" t="s">
        <v>2176</v>
      </c>
      <c r="H15">
        <v>18.170000000000002</v>
      </c>
      <c r="J15" s="1" t="s">
        <v>1313</v>
      </c>
      <c r="K15">
        <v>21.715</v>
      </c>
      <c r="M15" s="1" t="s">
        <v>2176</v>
      </c>
      <c r="N15">
        <v>14.34</v>
      </c>
      <c r="P15" s="1" t="s">
        <v>1305</v>
      </c>
      <c r="Q15">
        <v>5.8919522577122967</v>
      </c>
      <c r="S15" s="1" t="s">
        <v>1223</v>
      </c>
      <c r="T15">
        <v>26.77</v>
      </c>
      <c r="V15" s="1" t="s">
        <v>1313</v>
      </c>
      <c r="W15">
        <v>6.67</v>
      </c>
    </row>
    <row r="16" spans="1:31">
      <c r="A16" s="1" t="s">
        <v>1055</v>
      </c>
      <c r="B16">
        <v>218</v>
      </c>
      <c r="D16" s="1" t="s">
        <v>1313</v>
      </c>
      <c r="E16">
        <v>17.197352941176472</v>
      </c>
      <c r="G16" s="1" t="s">
        <v>2172</v>
      </c>
      <c r="H16">
        <v>17.865000000000002</v>
      </c>
      <c r="J16" s="1" t="s">
        <v>1311</v>
      </c>
      <c r="K16">
        <v>21.702500000000001</v>
      </c>
      <c r="M16" s="1" t="s">
        <v>2172</v>
      </c>
      <c r="N16">
        <v>14.035</v>
      </c>
      <c r="P16" s="1" t="s">
        <v>1303</v>
      </c>
      <c r="Q16">
        <v>5.8837203084755121</v>
      </c>
      <c r="S16" s="1" t="s">
        <v>2174</v>
      </c>
      <c r="T16">
        <v>26.71</v>
      </c>
      <c r="V16" s="1" t="s">
        <v>1308</v>
      </c>
      <c r="W16">
        <v>6.52</v>
      </c>
    </row>
    <row r="17" spans="1:23">
      <c r="A17" s="1" t="s">
        <v>2170</v>
      </c>
      <c r="B17">
        <v>210</v>
      </c>
      <c r="D17" s="1" t="s">
        <v>1300</v>
      </c>
      <c r="E17">
        <v>16.967142857142861</v>
      </c>
      <c r="G17" s="1" t="s">
        <v>1300</v>
      </c>
      <c r="H17">
        <v>17.53</v>
      </c>
      <c r="J17" s="1" t="s">
        <v>1300</v>
      </c>
      <c r="K17">
        <v>20.55</v>
      </c>
      <c r="M17" s="1" t="s">
        <v>1300</v>
      </c>
      <c r="N17">
        <v>13.94</v>
      </c>
      <c r="P17" s="1" t="s">
        <v>1306</v>
      </c>
      <c r="Q17">
        <v>5.7616551627847095</v>
      </c>
      <c r="S17" s="1" t="s">
        <v>1305</v>
      </c>
      <c r="T17">
        <v>26.59</v>
      </c>
      <c r="V17" s="1" t="s">
        <v>1302</v>
      </c>
      <c r="W17">
        <v>6.21</v>
      </c>
    </row>
    <row r="18" spans="1:23">
      <c r="A18" s="1" t="s">
        <v>1056</v>
      </c>
      <c r="B18">
        <v>191</v>
      </c>
      <c r="D18" s="1" t="s">
        <v>2172</v>
      </c>
      <c r="E18">
        <v>16.843333333333337</v>
      </c>
      <c r="G18" s="1" t="s">
        <v>2169</v>
      </c>
      <c r="H18">
        <v>16.79</v>
      </c>
      <c r="J18" s="1" t="s">
        <v>2169</v>
      </c>
      <c r="K18">
        <v>20.36</v>
      </c>
      <c r="M18" s="1" t="s">
        <v>1313</v>
      </c>
      <c r="N18">
        <v>13.725</v>
      </c>
      <c r="P18" s="1" t="s">
        <v>1311</v>
      </c>
      <c r="Q18">
        <v>5.6446375184633215</v>
      </c>
      <c r="S18" s="1" t="s">
        <v>1313</v>
      </c>
      <c r="T18">
        <v>26.24</v>
      </c>
      <c r="V18" s="1" t="s">
        <v>1311</v>
      </c>
      <c r="W18">
        <v>6.15</v>
      </c>
    </row>
    <row r="19" spans="1:23">
      <c r="A19" s="1" t="s">
        <v>2168</v>
      </c>
      <c r="B19">
        <v>190</v>
      </c>
      <c r="D19" s="1" t="s">
        <v>2169</v>
      </c>
      <c r="E19">
        <v>16.656692913385829</v>
      </c>
      <c r="G19" s="1" t="s">
        <v>1313</v>
      </c>
      <c r="H19">
        <v>16.75</v>
      </c>
      <c r="J19" s="1" t="s">
        <v>2172</v>
      </c>
      <c r="K19">
        <v>19.89</v>
      </c>
      <c r="M19" s="1" t="s">
        <v>2169</v>
      </c>
      <c r="N19">
        <v>13.645</v>
      </c>
      <c r="P19" s="1" t="s">
        <v>1223</v>
      </c>
      <c r="Q19">
        <v>5.638399027076022</v>
      </c>
      <c r="S19" s="1" t="s">
        <v>1300</v>
      </c>
      <c r="T19">
        <v>26.04</v>
      </c>
      <c r="V19" s="1" t="s">
        <v>1309</v>
      </c>
      <c r="W19">
        <v>6</v>
      </c>
    </row>
    <row r="20" spans="1:23">
      <c r="A20" s="1" t="s">
        <v>1305</v>
      </c>
      <c r="B20">
        <v>181</v>
      </c>
      <c r="D20" s="1" t="s">
        <v>1309</v>
      </c>
      <c r="E20">
        <v>15.416538461538458</v>
      </c>
      <c r="G20" s="1" t="s">
        <v>1309</v>
      </c>
      <c r="H20">
        <v>15.415000000000001</v>
      </c>
      <c r="J20" s="1" t="s">
        <v>1309</v>
      </c>
      <c r="K20">
        <v>19.267499999999998</v>
      </c>
      <c r="M20" s="1" t="s">
        <v>1309</v>
      </c>
      <c r="N20">
        <v>12.295</v>
      </c>
      <c r="P20" s="1" t="s">
        <v>2168</v>
      </c>
      <c r="Q20">
        <v>5.5772506949922676</v>
      </c>
      <c r="S20" s="1" t="s">
        <v>1303</v>
      </c>
      <c r="T20">
        <v>25.97</v>
      </c>
      <c r="V20" s="1" t="s">
        <v>2173</v>
      </c>
      <c r="W20">
        <v>6</v>
      </c>
    </row>
    <row r="21" spans="1:23">
      <c r="A21" s="1" t="s">
        <v>1057</v>
      </c>
      <c r="B21">
        <v>179</v>
      </c>
      <c r="D21" s="1" t="s">
        <v>2173</v>
      </c>
      <c r="E21">
        <v>14.729444444444445</v>
      </c>
      <c r="G21" s="1" t="s">
        <v>1303</v>
      </c>
      <c r="H21">
        <v>15.324999999999999</v>
      </c>
      <c r="J21" s="1" t="s">
        <v>1303</v>
      </c>
      <c r="K21">
        <v>18.34</v>
      </c>
      <c r="M21" s="1" t="s">
        <v>2173</v>
      </c>
      <c r="N21">
        <v>11.84</v>
      </c>
      <c r="P21" s="1" t="s">
        <v>1304</v>
      </c>
      <c r="Q21">
        <v>5.5213992574346555</v>
      </c>
      <c r="S21" s="1" t="s">
        <v>1304</v>
      </c>
      <c r="T21">
        <v>25.87</v>
      </c>
      <c r="V21" s="1" t="s">
        <v>1314</v>
      </c>
      <c r="W21">
        <v>5.7</v>
      </c>
    </row>
    <row r="22" spans="1:23">
      <c r="A22" s="1" t="s">
        <v>2171</v>
      </c>
      <c r="B22">
        <v>178</v>
      </c>
      <c r="D22" s="1" t="s">
        <v>1303</v>
      </c>
      <c r="E22">
        <v>14.63321428571429</v>
      </c>
      <c r="G22" s="1" t="s">
        <v>2173</v>
      </c>
      <c r="H22">
        <v>15.295000000000002</v>
      </c>
      <c r="J22" s="1" t="s">
        <v>1223</v>
      </c>
      <c r="K22">
        <v>18.315000000000001</v>
      </c>
      <c r="M22" s="1" t="s">
        <v>2171</v>
      </c>
      <c r="N22">
        <v>11.4</v>
      </c>
      <c r="P22" s="1" t="s">
        <v>1300</v>
      </c>
      <c r="Q22">
        <v>5.4357520178904295</v>
      </c>
      <c r="S22" s="1" t="s">
        <v>2168</v>
      </c>
      <c r="T22">
        <v>25.87</v>
      </c>
      <c r="V22" s="1" t="s">
        <v>1300</v>
      </c>
      <c r="W22">
        <v>3.81</v>
      </c>
    </row>
    <row r="23" spans="1:23">
      <c r="A23" s="1" t="s">
        <v>1223</v>
      </c>
      <c r="B23">
        <v>138</v>
      </c>
      <c r="D23" s="1" t="s">
        <v>2170</v>
      </c>
      <c r="E23">
        <v>14.51242857142857</v>
      </c>
      <c r="G23" s="1" t="s">
        <v>2170</v>
      </c>
      <c r="H23">
        <v>14.649999999999999</v>
      </c>
      <c r="J23" s="1" t="s">
        <v>2171</v>
      </c>
      <c r="K23">
        <v>17.932500000000001</v>
      </c>
      <c r="M23" s="1" t="s">
        <v>2170</v>
      </c>
      <c r="N23">
        <v>11.0275</v>
      </c>
      <c r="P23" s="1" t="s">
        <v>1056</v>
      </c>
      <c r="Q23">
        <v>5.2867301622296541</v>
      </c>
      <c r="S23" s="1" t="s">
        <v>873</v>
      </c>
      <c r="T23">
        <v>25.28</v>
      </c>
      <c r="V23" s="1" t="s">
        <v>2171</v>
      </c>
      <c r="W23">
        <v>3.61</v>
      </c>
    </row>
    <row r="24" spans="1:23">
      <c r="A24" s="1" t="s">
        <v>873</v>
      </c>
      <c r="B24">
        <v>131</v>
      </c>
      <c r="D24" s="1" t="s">
        <v>2171</v>
      </c>
      <c r="E24">
        <v>14.424662921348302</v>
      </c>
      <c r="G24" s="1" t="s">
        <v>2171</v>
      </c>
      <c r="H24">
        <v>14.120000000000001</v>
      </c>
      <c r="J24" s="1" t="s">
        <v>2170</v>
      </c>
      <c r="K24">
        <v>17.8325</v>
      </c>
      <c r="M24" s="1" t="s">
        <v>1058</v>
      </c>
      <c r="N24">
        <v>10.875</v>
      </c>
      <c r="P24" s="1" t="s">
        <v>1057</v>
      </c>
      <c r="Q24">
        <v>5.2661543752946809</v>
      </c>
      <c r="S24" s="1" t="s">
        <v>2169</v>
      </c>
      <c r="T24">
        <v>25.19</v>
      </c>
      <c r="V24" s="1" t="s">
        <v>1304</v>
      </c>
      <c r="W24">
        <v>3.6</v>
      </c>
    </row>
    <row r="25" spans="1:23">
      <c r="A25" s="1" t="s">
        <v>2169</v>
      </c>
      <c r="B25">
        <v>127</v>
      </c>
      <c r="D25" s="1" t="s">
        <v>1306</v>
      </c>
      <c r="E25">
        <v>14.082812500000003</v>
      </c>
      <c r="G25" s="1" t="s">
        <v>1057</v>
      </c>
      <c r="H25">
        <v>13.8</v>
      </c>
      <c r="J25" s="1" t="s">
        <v>1057</v>
      </c>
      <c r="K25">
        <v>17.825000000000003</v>
      </c>
      <c r="M25" s="1" t="s">
        <v>1303</v>
      </c>
      <c r="N25">
        <v>10.81</v>
      </c>
      <c r="P25" s="1" t="s">
        <v>1313</v>
      </c>
      <c r="Q25">
        <v>5.2204340076638935</v>
      </c>
      <c r="S25" s="1" t="s">
        <v>1058</v>
      </c>
      <c r="T25">
        <v>25.15</v>
      </c>
      <c r="V25" s="1" t="s">
        <v>1058</v>
      </c>
      <c r="W25">
        <v>3.57</v>
      </c>
    </row>
    <row r="26" spans="1:23">
      <c r="A26" s="1" t="s">
        <v>1301</v>
      </c>
      <c r="B26">
        <v>107</v>
      </c>
      <c r="D26" s="1" t="s">
        <v>1058</v>
      </c>
      <c r="E26">
        <v>13.941505376344089</v>
      </c>
      <c r="G26" s="1" t="s">
        <v>1058</v>
      </c>
      <c r="H26">
        <v>13.77</v>
      </c>
      <c r="J26" s="1" t="s">
        <v>2168</v>
      </c>
      <c r="K26">
        <v>17.824861407249465</v>
      </c>
      <c r="M26" s="1" t="s">
        <v>1314</v>
      </c>
      <c r="N26">
        <v>9.9</v>
      </c>
      <c r="P26" s="1" t="s">
        <v>1307</v>
      </c>
      <c r="Q26">
        <v>5.0731325844558377</v>
      </c>
      <c r="S26" s="1" t="s">
        <v>1306</v>
      </c>
      <c r="T26">
        <v>25.14</v>
      </c>
      <c r="V26" s="1" t="s">
        <v>2172</v>
      </c>
      <c r="W26">
        <v>3.33</v>
      </c>
    </row>
    <row r="27" spans="1:23">
      <c r="A27" s="1" t="s">
        <v>1307</v>
      </c>
      <c r="B27">
        <v>66</v>
      </c>
      <c r="D27" s="1" t="s">
        <v>1223</v>
      </c>
      <c r="E27">
        <v>13.926304347826086</v>
      </c>
      <c r="G27" s="1" t="s">
        <v>1306</v>
      </c>
      <c r="H27">
        <v>13.72</v>
      </c>
      <c r="J27" s="1" t="s">
        <v>1306</v>
      </c>
      <c r="K27">
        <v>17.6675</v>
      </c>
      <c r="M27" s="1" t="s">
        <v>1302</v>
      </c>
      <c r="N27">
        <v>9.7100000000000009</v>
      </c>
      <c r="P27" s="1" t="s">
        <v>1053</v>
      </c>
      <c r="Q27">
        <v>4.9759881330306479</v>
      </c>
      <c r="S27" s="1" t="s">
        <v>1301</v>
      </c>
      <c r="T27">
        <v>25.13</v>
      </c>
      <c r="V27" s="1" t="s">
        <v>2176</v>
      </c>
      <c r="W27">
        <v>3</v>
      </c>
    </row>
    <row r="28" spans="1:23">
      <c r="A28" s="1" t="s">
        <v>1311</v>
      </c>
      <c r="B28">
        <v>64</v>
      </c>
      <c r="D28" s="1" t="s">
        <v>2168</v>
      </c>
      <c r="E28">
        <v>13.817166613641534</v>
      </c>
      <c r="G28" s="1" t="s">
        <v>1223</v>
      </c>
      <c r="H28">
        <v>13.594999999999999</v>
      </c>
      <c r="J28" s="1" t="s">
        <v>2173</v>
      </c>
      <c r="K28">
        <v>17.3125</v>
      </c>
      <c r="M28" s="1" t="s">
        <v>1057</v>
      </c>
      <c r="N28">
        <v>9.6300000000000008</v>
      </c>
      <c r="P28" s="1" t="s">
        <v>1308</v>
      </c>
      <c r="Q28">
        <v>4.930165367972509</v>
      </c>
      <c r="S28" s="1" t="s">
        <v>2171</v>
      </c>
      <c r="T28">
        <v>25.09</v>
      </c>
      <c r="V28" s="1" t="s">
        <v>1306</v>
      </c>
      <c r="W28">
        <v>2.94</v>
      </c>
    </row>
    <row r="29" spans="1:23">
      <c r="A29" s="1" t="s">
        <v>2176</v>
      </c>
      <c r="B29">
        <v>51</v>
      </c>
      <c r="D29" s="1" t="s">
        <v>1057</v>
      </c>
      <c r="E29">
        <v>13.617709497206695</v>
      </c>
      <c r="G29" s="1" t="s">
        <v>2168</v>
      </c>
      <c r="H29">
        <v>13.19</v>
      </c>
      <c r="J29" s="1" t="s">
        <v>1058</v>
      </c>
      <c r="K29">
        <v>16.899999999999999</v>
      </c>
      <c r="M29" s="1" t="s">
        <v>2168</v>
      </c>
      <c r="N29">
        <v>9.5</v>
      </c>
      <c r="P29" s="1" t="s">
        <v>1054</v>
      </c>
      <c r="Q29">
        <v>4.9143598937967932</v>
      </c>
      <c r="S29" s="1" t="s">
        <v>1053</v>
      </c>
      <c r="T29">
        <v>25.04</v>
      </c>
      <c r="V29" s="1" t="s">
        <v>2168</v>
      </c>
      <c r="W29">
        <v>2.8571428571428568</v>
      </c>
    </row>
    <row r="30" spans="1:23">
      <c r="A30" s="1" t="s">
        <v>1304</v>
      </c>
      <c r="B30">
        <v>50</v>
      </c>
      <c r="D30" s="1" t="s">
        <v>1314</v>
      </c>
      <c r="E30">
        <v>13.179791666666667</v>
      </c>
      <c r="G30" s="1" t="s">
        <v>1314</v>
      </c>
      <c r="H30">
        <v>13.02</v>
      </c>
      <c r="J30" s="1" t="s">
        <v>1056</v>
      </c>
      <c r="K30">
        <v>16.61</v>
      </c>
      <c r="M30" s="1" t="s">
        <v>1306</v>
      </c>
      <c r="N30">
        <v>9.4875000000000007</v>
      </c>
      <c r="P30" s="1" t="s">
        <v>1301</v>
      </c>
      <c r="Q30">
        <v>4.8728061178300557</v>
      </c>
      <c r="S30" s="1" t="s">
        <v>1057</v>
      </c>
      <c r="T30">
        <v>24.87</v>
      </c>
      <c r="V30" s="1" t="s">
        <v>1307</v>
      </c>
      <c r="W30">
        <v>2.5</v>
      </c>
    </row>
    <row r="31" spans="1:23">
      <c r="A31" s="1" t="s">
        <v>1300</v>
      </c>
      <c r="B31">
        <v>49</v>
      </c>
      <c r="D31" s="1" t="s">
        <v>1056</v>
      </c>
      <c r="E31">
        <v>12.716544502617806</v>
      </c>
      <c r="G31" s="1" t="s">
        <v>1056</v>
      </c>
      <c r="H31">
        <v>12.25</v>
      </c>
      <c r="J31" s="1" t="s">
        <v>1054</v>
      </c>
      <c r="K31">
        <v>16.105</v>
      </c>
      <c r="M31" s="1" t="s">
        <v>1223</v>
      </c>
      <c r="N31">
        <v>9.0675000000000008</v>
      </c>
      <c r="P31" s="1" t="s">
        <v>2172</v>
      </c>
      <c r="Q31">
        <v>4.8673986729329748</v>
      </c>
      <c r="S31" s="1" t="s">
        <v>2172</v>
      </c>
      <c r="T31">
        <v>24.83</v>
      </c>
      <c r="V31" s="1" t="s">
        <v>1303</v>
      </c>
      <c r="W31">
        <v>2.31</v>
      </c>
    </row>
    <row r="32" spans="1:23">
      <c r="A32" s="1" t="s">
        <v>1314</v>
      </c>
      <c r="B32">
        <v>48</v>
      </c>
      <c r="D32" s="1" t="s">
        <v>1308</v>
      </c>
      <c r="E32">
        <v>12.528333333333334</v>
      </c>
      <c r="G32" s="1" t="s">
        <v>1301</v>
      </c>
      <c r="H32">
        <v>12.08</v>
      </c>
      <c r="J32" s="1" t="s">
        <v>1314</v>
      </c>
      <c r="K32">
        <v>16.0275</v>
      </c>
      <c r="M32" s="1" t="s">
        <v>1301</v>
      </c>
      <c r="N32">
        <v>9.0150000000000006</v>
      </c>
      <c r="P32" s="1" t="s">
        <v>2170</v>
      </c>
      <c r="Q32">
        <v>4.8459689981068204</v>
      </c>
      <c r="S32" s="1" t="s">
        <v>2170</v>
      </c>
      <c r="T32">
        <v>24.81</v>
      </c>
      <c r="V32" s="1" t="s">
        <v>1053</v>
      </c>
      <c r="W32">
        <v>1.82</v>
      </c>
    </row>
    <row r="33" spans="1:23">
      <c r="A33" s="1" t="s">
        <v>2172</v>
      </c>
      <c r="B33">
        <v>42</v>
      </c>
      <c r="D33" s="1" t="s">
        <v>1301</v>
      </c>
      <c r="E33">
        <v>12.404299065420554</v>
      </c>
      <c r="G33" s="1" t="s">
        <v>1053</v>
      </c>
      <c r="H33">
        <v>11.92</v>
      </c>
      <c r="J33" s="1" t="s">
        <v>873</v>
      </c>
      <c r="K33">
        <v>15.98</v>
      </c>
      <c r="M33" s="1" t="s">
        <v>1054</v>
      </c>
      <c r="N33">
        <v>8.8049999999999997</v>
      </c>
      <c r="P33" s="1" t="s">
        <v>2174</v>
      </c>
      <c r="Q33">
        <v>4.7633385758053661</v>
      </c>
      <c r="S33" s="1" t="s">
        <v>1055</v>
      </c>
      <c r="T33">
        <v>24.71</v>
      </c>
      <c r="V33" s="1" t="s">
        <v>1223</v>
      </c>
      <c r="W33">
        <v>1.6</v>
      </c>
    </row>
    <row r="34" spans="1:23">
      <c r="A34" s="1" t="s">
        <v>2174</v>
      </c>
      <c r="B34">
        <v>42</v>
      </c>
      <c r="D34" s="1" t="s">
        <v>1054</v>
      </c>
      <c r="E34">
        <v>12.340134529147983</v>
      </c>
      <c r="G34" s="1" t="s">
        <v>1055</v>
      </c>
      <c r="H34">
        <v>11.68</v>
      </c>
      <c r="J34" s="1" t="s">
        <v>1301</v>
      </c>
      <c r="K34">
        <v>15.46</v>
      </c>
      <c r="M34" s="1" t="s">
        <v>1056</v>
      </c>
      <c r="N34">
        <v>8.6750000000000007</v>
      </c>
      <c r="P34" s="1" t="s">
        <v>1309</v>
      </c>
      <c r="Q34">
        <v>4.7022637284182318</v>
      </c>
      <c r="S34" s="1" t="s">
        <v>1309</v>
      </c>
      <c r="T34">
        <v>24.52</v>
      </c>
      <c r="V34" s="1" t="s">
        <v>1301</v>
      </c>
      <c r="W34">
        <v>1.43</v>
      </c>
    </row>
    <row r="35" spans="1:23">
      <c r="A35" s="1" t="s">
        <v>1313</v>
      </c>
      <c r="B35">
        <v>34</v>
      </c>
      <c r="D35" s="1" t="s">
        <v>1055</v>
      </c>
      <c r="E35">
        <v>11.97802752293579</v>
      </c>
      <c r="G35" s="1" t="s">
        <v>1054</v>
      </c>
      <c r="H35">
        <v>11.45</v>
      </c>
      <c r="J35" s="1" t="s">
        <v>1055</v>
      </c>
      <c r="K35">
        <v>15.3475</v>
      </c>
      <c r="M35" s="1" t="s">
        <v>1304</v>
      </c>
      <c r="N35">
        <v>8.6050000000000004</v>
      </c>
      <c r="P35" s="1" t="s">
        <v>2171</v>
      </c>
      <c r="Q35">
        <v>4.6974381194836674</v>
      </c>
      <c r="S35" s="1" t="s">
        <v>1056</v>
      </c>
      <c r="T35">
        <v>24.5</v>
      </c>
      <c r="V35" s="1" t="s">
        <v>873</v>
      </c>
      <c r="W35">
        <v>1.1100000000000001</v>
      </c>
    </row>
    <row r="36" spans="1:23">
      <c r="A36" s="1" t="s">
        <v>1306</v>
      </c>
      <c r="B36">
        <v>32</v>
      </c>
      <c r="D36" s="1" t="s">
        <v>1053</v>
      </c>
      <c r="E36">
        <v>11.95303328649956</v>
      </c>
      <c r="G36" s="1" t="s">
        <v>1302</v>
      </c>
      <c r="H36">
        <v>11.445</v>
      </c>
      <c r="J36" s="1" t="s">
        <v>1053</v>
      </c>
      <c r="K36">
        <v>15.09</v>
      </c>
      <c r="M36" s="1" t="s">
        <v>1307</v>
      </c>
      <c r="N36">
        <v>8.4425000000000008</v>
      </c>
      <c r="P36" s="1" t="s">
        <v>1055</v>
      </c>
      <c r="Q36">
        <v>4.6487123855191248</v>
      </c>
      <c r="S36" s="1" t="s">
        <v>1054</v>
      </c>
      <c r="T36">
        <v>24.01</v>
      </c>
      <c r="V36" s="1" t="s">
        <v>2170</v>
      </c>
      <c r="W36">
        <v>1.1100000000000001</v>
      </c>
    </row>
    <row r="37" spans="1:23">
      <c r="A37" s="1" t="s">
        <v>1303</v>
      </c>
      <c r="B37">
        <v>28</v>
      </c>
      <c r="D37" s="1" t="s">
        <v>1304</v>
      </c>
      <c r="E37">
        <v>11.933199999999999</v>
      </c>
      <c r="G37" s="1" t="s">
        <v>1308</v>
      </c>
      <c r="H37">
        <v>11.42</v>
      </c>
      <c r="J37" s="1" t="s">
        <v>1305</v>
      </c>
      <c r="K37">
        <v>15</v>
      </c>
      <c r="M37" s="1" t="s">
        <v>1055</v>
      </c>
      <c r="N37">
        <v>8.2675000000000001</v>
      </c>
      <c r="P37" s="1" t="s">
        <v>2169</v>
      </c>
      <c r="Q37">
        <v>4.4708606959276525</v>
      </c>
      <c r="S37" s="1" t="s">
        <v>1307</v>
      </c>
      <c r="T37">
        <v>23.47</v>
      </c>
      <c r="V37" s="1" t="s">
        <v>1054</v>
      </c>
      <c r="W37">
        <v>0.91</v>
      </c>
    </row>
    <row r="38" spans="1:23">
      <c r="A38" s="1" t="s">
        <v>1309</v>
      </c>
      <c r="B38">
        <v>26</v>
      </c>
      <c r="D38" s="1" t="s">
        <v>873</v>
      </c>
      <c r="E38">
        <v>11.807175572519084</v>
      </c>
      <c r="G38" s="1" t="s">
        <v>1307</v>
      </c>
      <c r="H38">
        <v>10.925000000000001</v>
      </c>
      <c r="J38" s="1" t="s">
        <v>1308</v>
      </c>
      <c r="K38">
        <v>14.995000000000001</v>
      </c>
      <c r="M38" s="1" t="s">
        <v>1053</v>
      </c>
      <c r="N38">
        <v>8.19</v>
      </c>
      <c r="P38" s="1" t="s">
        <v>1058</v>
      </c>
      <c r="Q38">
        <v>4.3108614045517779</v>
      </c>
      <c r="S38" s="1" t="s">
        <v>2173</v>
      </c>
      <c r="T38">
        <v>22.08</v>
      </c>
      <c r="V38" s="1" t="s">
        <v>1057</v>
      </c>
      <c r="W38">
        <v>0.77</v>
      </c>
    </row>
    <row r="39" spans="1:23">
      <c r="A39" s="1" t="s">
        <v>2175</v>
      </c>
      <c r="B39">
        <v>20</v>
      </c>
      <c r="D39" s="1" t="s">
        <v>1302</v>
      </c>
      <c r="E39">
        <v>11.692500000000001</v>
      </c>
      <c r="G39" s="1" t="s">
        <v>1305</v>
      </c>
      <c r="H39">
        <v>10.54</v>
      </c>
      <c r="J39" s="1" t="s">
        <v>1304</v>
      </c>
      <c r="K39">
        <v>14.059999999999999</v>
      </c>
      <c r="M39" s="1" t="s">
        <v>1308</v>
      </c>
      <c r="N39">
        <v>8.0274999999999999</v>
      </c>
      <c r="P39" s="1" t="s">
        <v>1314</v>
      </c>
      <c r="Q39">
        <v>4.1509870761780618</v>
      </c>
      <c r="S39" s="1" t="s">
        <v>1308</v>
      </c>
      <c r="T39">
        <v>21.48</v>
      </c>
      <c r="V39" s="1" t="s">
        <v>1055</v>
      </c>
      <c r="W39">
        <v>0.71</v>
      </c>
    </row>
    <row r="40" spans="1:23">
      <c r="A40" s="1" t="s">
        <v>2173</v>
      </c>
      <c r="B40">
        <v>18</v>
      </c>
      <c r="D40" s="1" t="s">
        <v>1305</v>
      </c>
      <c r="E40">
        <v>11.478618784530388</v>
      </c>
      <c r="G40" s="1" t="s">
        <v>1304</v>
      </c>
      <c r="H40">
        <v>10.41</v>
      </c>
      <c r="J40" s="1" t="s">
        <v>1307</v>
      </c>
      <c r="K40">
        <v>13.94</v>
      </c>
      <c r="M40" s="1" t="s">
        <v>1305</v>
      </c>
      <c r="N40">
        <v>7.08</v>
      </c>
      <c r="P40" s="1" t="s">
        <v>2173</v>
      </c>
      <c r="Q40">
        <v>4.0430468052121045</v>
      </c>
      <c r="S40" s="1" t="s">
        <v>1314</v>
      </c>
      <c r="T40">
        <v>21.299999999999997</v>
      </c>
      <c r="V40" s="1" t="s">
        <v>1305</v>
      </c>
      <c r="W40">
        <v>0</v>
      </c>
    </row>
    <row r="41" spans="1:23">
      <c r="A41" s="1" t="s">
        <v>1302</v>
      </c>
      <c r="B41">
        <v>12</v>
      </c>
      <c r="D41" s="1" t="s">
        <v>1307</v>
      </c>
      <c r="E41">
        <v>11.430151515151508</v>
      </c>
      <c r="G41" s="1" t="s">
        <v>873</v>
      </c>
      <c r="H41">
        <v>10.210000000000001</v>
      </c>
      <c r="J41" s="1" t="s">
        <v>1302</v>
      </c>
      <c r="K41">
        <v>12.922499999999999</v>
      </c>
      <c r="M41" s="1" t="s">
        <v>873</v>
      </c>
      <c r="N41">
        <v>7.0549999999999997</v>
      </c>
      <c r="P41" s="1" t="s">
        <v>2175</v>
      </c>
      <c r="Q41">
        <v>3.5506196642276397</v>
      </c>
      <c r="S41" s="1" t="s">
        <v>1302</v>
      </c>
      <c r="T41">
        <v>17.7</v>
      </c>
      <c r="V41" s="1" t="s">
        <v>1056</v>
      </c>
      <c r="W41">
        <v>0</v>
      </c>
    </row>
    <row r="42" spans="1:23">
      <c r="A42" s="1" t="s">
        <v>1308</v>
      </c>
      <c r="B42">
        <v>12</v>
      </c>
      <c r="D42" s="1" t="s">
        <v>2175</v>
      </c>
      <c r="E42">
        <v>6.69</v>
      </c>
      <c r="G42" s="1" t="s">
        <v>2175</v>
      </c>
      <c r="H42">
        <v>5.95</v>
      </c>
      <c r="J42" s="1" t="s">
        <v>2175</v>
      </c>
      <c r="K42">
        <v>9.3999999999999986</v>
      </c>
      <c r="M42" s="1" t="s">
        <v>2175</v>
      </c>
      <c r="N42">
        <v>4.2750000000000004</v>
      </c>
      <c r="P42" s="1" t="s">
        <v>1302</v>
      </c>
      <c r="Q42">
        <v>3.2327622992316227</v>
      </c>
      <c r="S42" s="1" t="s">
        <v>2175</v>
      </c>
      <c r="T42">
        <v>14</v>
      </c>
      <c r="V42" s="1" t="s">
        <v>2175</v>
      </c>
      <c r="W42">
        <v>0</v>
      </c>
    </row>
  </sheetData>
  <sortState ref="V13:W42">
    <sortCondition descending="1" ref="W13"/>
  </sortState>
  <mergeCells count="8">
    <mergeCell ref="M12:N12"/>
    <mergeCell ref="P12:Q12"/>
    <mergeCell ref="S12:T12"/>
    <mergeCell ref="V12:W12"/>
    <mergeCell ref="A12:B12"/>
    <mergeCell ref="D12:E12"/>
    <mergeCell ref="G12:H12"/>
    <mergeCell ref="J12:K1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91"/>
  <sheetViews>
    <sheetView workbookViewId="0">
      <selection sqref="A1:C1"/>
    </sheetView>
  </sheetViews>
  <sheetFormatPr defaultRowHeight="15"/>
  <cols>
    <col min="1" max="1" width="22.42578125" bestFit="1" customWidth="1"/>
    <col min="2" max="2" width="17.42578125" bestFit="1" customWidth="1"/>
    <col min="3" max="3" width="12" bestFit="1" customWidth="1"/>
  </cols>
  <sheetData>
    <row r="1" spans="1:3">
      <c r="A1" s="1" t="s">
        <v>0</v>
      </c>
      <c r="B1" s="1" t="s">
        <v>1</v>
      </c>
      <c r="C1" s="1" t="s">
        <v>2</v>
      </c>
    </row>
    <row r="2" spans="1:3">
      <c r="A2" t="s">
        <v>1071</v>
      </c>
      <c r="B2" t="s">
        <v>1072</v>
      </c>
      <c r="C2">
        <v>25.87</v>
      </c>
    </row>
    <row r="3" spans="1:3">
      <c r="A3" t="s">
        <v>1073</v>
      </c>
      <c r="B3" t="s">
        <v>1074</v>
      </c>
      <c r="C3">
        <v>25.25</v>
      </c>
    </row>
    <row r="4" spans="1:3">
      <c r="A4" t="s">
        <v>1075</v>
      </c>
      <c r="B4" s="2" t="s">
        <v>1076</v>
      </c>
      <c r="C4">
        <v>25.2</v>
      </c>
    </row>
    <row r="5" spans="1:3">
      <c r="A5" t="s">
        <v>1077</v>
      </c>
      <c r="B5" t="s">
        <v>1078</v>
      </c>
      <c r="C5">
        <v>25.17</v>
      </c>
    </row>
    <row r="6" spans="1:3">
      <c r="A6" t="s">
        <v>1079</v>
      </c>
      <c r="B6" s="2" t="s">
        <v>1076</v>
      </c>
      <c r="C6">
        <v>24.69</v>
      </c>
    </row>
    <row r="7" spans="1:3">
      <c r="A7" t="s">
        <v>1080</v>
      </c>
      <c r="B7" t="s">
        <v>1078</v>
      </c>
      <c r="C7">
        <v>24.41</v>
      </c>
    </row>
    <row r="8" spans="1:3">
      <c r="A8" t="s">
        <v>328</v>
      </c>
      <c r="B8" t="s">
        <v>1081</v>
      </c>
      <c r="C8">
        <v>24.37</v>
      </c>
    </row>
    <row r="9" spans="1:3">
      <c r="A9" t="s">
        <v>1082</v>
      </c>
      <c r="B9" s="2" t="s">
        <v>1076</v>
      </c>
      <c r="C9">
        <v>24.11</v>
      </c>
    </row>
    <row r="10" spans="1:3">
      <c r="A10" t="s">
        <v>1083</v>
      </c>
      <c r="B10" t="s">
        <v>1084</v>
      </c>
      <c r="C10">
        <v>23.86</v>
      </c>
    </row>
    <row r="11" spans="1:3">
      <c r="A11" t="s">
        <v>815</v>
      </c>
      <c r="B11" t="s">
        <v>1084</v>
      </c>
      <c r="C11">
        <v>23.52</v>
      </c>
    </row>
    <row r="12" spans="1:3">
      <c r="A12" t="s">
        <v>1085</v>
      </c>
      <c r="B12" s="2" t="s">
        <v>1086</v>
      </c>
      <c r="C12">
        <f>(3870/4980)*30</f>
        <v>23.313253012048193</v>
      </c>
    </row>
    <row r="13" spans="1:3">
      <c r="A13" t="s">
        <v>1087</v>
      </c>
      <c r="B13" t="s">
        <v>1084</v>
      </c>
      <c r="C13">
        <v>23.25</v>
      </c>
    </row>
    <row r="14" spans="1:3">
      <c r="A14" t="s">
        <v>27</v>
      </c>
      <c r="B14" t="s">
        <v>1078</v>
      </c>
      <c r="C14">
        <v>23.04</v>
      </c>
    </row>
    <row r="15" spans="1:3">
      <c r="A15" t="s">
        <v>343</v>
      </c>
      <c r="B15" t="s">
        <v>1088</v>
      </c>
      <c r="C15">
        <v>23</v>
      </c>
    </row>
    <row r="16" spans="1:3">
      <c r="A16" t="s">
        <v>442</v>
      </c>
      <c r="B16" s="2" t="s">
        <v>1076</v>
      </c>
      <c r="C16">
        <v>22.97</v>
      </c>
    </row>
    <row r="17" spans="1:3">
      <c r="A17" t="s">
        <v>1089</v>
      </c>
      <c r="B17" s="2" t="s">
        <v>1090</v>
      </c>
      <c r="C17">
        <v>22.88</v>
      </c>
    </row>
    <row r="18" spans="1:3">
      <c r="A18" t="s">
        <v>859</v>
      </c>
      <c r="B18" s="2" t="s">
        <v>1076</v>
      </c>
      <c r="C18">
        <v>22.67</v>
      </c>
    </row>
    <row r="19" spans="1:3">
      <c r="A19" t="s">
        <v>24</v>
      </c>
      <c r="B19" t="s">
        <v>1078</v>
      </c>
      <c r="C19">
        <v>22.61</v>
      </c>
    </row>
    <row r="20" spans="1:3">
      <c r="A20" t="s">
        <v>1091</v>
      </c>
      <c r="B20" t="s">
        <v>1078</v>
      </c>
      <c r="C20">
        <v>22.5</v>
      </c>
    </row>
    <row r="21" spans="1:3">
      <c r="A21" t="s">
        <v>1092</v>
      </c>
      <c r="B21" t="s">
        <v>1078</v>
      </c>
      <c r="C21">
        <v>22.48</v>
      </c>
    </row>
    <row r="22" spans="1:3">
      <c r="A22" t="s">
        <v>1093</v>
      </c>
      <c r="B22" t="s">
        <v>1081</v>
      </c>
      <c r="C22">
        <v>22.14</v>
      </c>
    </row>
    <row r="23" spans="1:3">
      <c r="A23" t="s">
        <v>861</v>
      </c>
      <c r="B23" s="2" t="s">
        <v>1076</v>
      </c>
      <c r="C23">
        <v>22.13</v>
      </c>
    </row>
    <row r="24" spans="1:3">
      <c r="A24" t="s">
        <v>60</v>
      </c>
      <c r="B24" t="s">
        <v>1081</v>
      </c>
      <c r="C24">
        <v>21.78</v>
      </c>
    </row>
    <row r="25" spans="1:3">
      <c r="A25" t="s">
        <v>1094</v>
      </c>
      <c r="B25" t="s">
        <v>1088</v>
      </c>
      <c r="C25">
        <v>21.63</v>
      </c>
    </row>
    <row r="26" spans="1:3">
      <c r="A26" t="s">
        <v>1095</v>
      </c>
      <c r="B26" s="2" t="s">
        <v>1076</v>
      </c>
      <c r="C26">
        <v>21.59</v>
      </c>
    </row>
    <row r="27" spans="1:3">
      <c r="A27" t="s">
        <v>1096</v>
      </c>
      <c r="B27" s="2" t="s">
        <v>1090</v>
      </c>
      <c r="C27">
        <v>21.47</v>
      </c>
    </row>
    <row r="28" spans="1:3">
      <c r="A28" t="s">
        <v>67</v>
      </c>
      <c r="B28" t="s">
        <v>1072</v>
      </c>
      <c r="C28">
        <v>21.33</v>
      </c>
    </row>
    <row r="29" spans="1:3">
      <c r="A29" t="s">
        <v>1097</v>
      </c>
      <c r="B29" s="2" t="s">
        <v>1076</v>
      </c>
      <c r="C29">
        <v>20.98</v>
      </c>
    </row>
    <row r="30" spans="1:3">
      <c r="A30" t="s">
        <v>1098</v>
      </c>
      <c r="B30" s="2" t="s">
        <v>1086</v>
      </c>
      <c r="C30">
        <f>(3620/5230)*30</f>
        <v>20.764818355640536</v>
      </c>
    </row>
    <row r="31" spans="1:3">
      <c r="A31" t="s">
        <v>1099</v>
      </c>
      <c r="B31" t="s">
        <v>1100</v>
      </c>
      <c r="C31">
        <v>20.43</v>
      </c>
    </row>
    <row r="32" spans="1:3">
      <c r="A32" t="s">
        <v>1101</v>
      </c>
      <c r="B32" s="2" t="s">
        <v>1076</v>
      </c>
      <c r="C32">
        <v>20.170000000000002</v>
      </c>
    </row>
    <row r="33" spans="1:3">
      <c r="A33" t="s">
        <v>1083</v>
      </c>
      <c r="B33" t="s">
        <v>1084</v>
      </c>
      <c r="C33">
        <v>20.09</v>
      </c>
    </row>
    <row r="34" spans="1:3">
      <c r="A34" t="s">
        <v>81</v>
      </c>
      <c r="B34" t="s">
        <v>1078</v>
      </c>
      <c r="C34">
        <v>20.09</v>
      </c>
    </row>
    <row r="35" spans="1:3">
      <c r="A35" t="s">
        <v>1102</v>
      </c>
      <c r="B35" t="s">
        <v>1088</v>
      </c>
      <c r="C35">
        <v>19.920000000000002</v>
      </c>
    </row>
    <row r="36" spans="1:3">
      <c r="A36" t="s">
        <v>1103</v>
      </c>
      <c r="B36" s="2" t="s">
        <v>1090</v>
      </c>
      <c r="C36">
        <v>19.68</v>
      </c>
    </row>
    <row r="37" spans="1:3">
      <c r="A37" t="s">
        <v>319</v>
      </c>
      <c r="B37" t="s">
        <v>1072</v>
      </c>
      <c r="C37">
        <v>19.57</v>
      </c>
    </row>
    <row r="38" spans="1:3">
      <c r="A38" t="s">
        <v>480</v>
      </c>
      <c r="B38" s="2" t="s">
        <v>1086</v>
      </c>
      <c r="C38">
        <f>(2750/4230)*30</f>
        <v>19.50354609929078</v>
      </c>
    </row>
    <row r="39" spans="1:3">
      <c r="A39" t="s">
        <v>1104</v>
      </c>
      <c r="B39" t="s">
        <v>1072</v>
      </c>
      <c r="C39">
        <v>19.07</v>
      </c>
    </row>
    <row r="40" spans="1:3">
      <c r="A40" t="s">
        <v>1105</v>
      </c>
      <c r="B40" s="2" t="s">
        <v>1076</v>
      </c>
      <c r="C40">
        <v>18.79</v>
      </c>
    </row>
    <row r="41" spans="1:3">
      <c r="A41" t="s">
        <v>1106</v>
      </c>
      <c r="B41" t="s">
        <v>1084</v>
      </c>
      <c r="C41">
        <v>18.559999999999999</v>
      </c>
    </row>
    <row r="42" spans="1:3">
      <c r="A42" t="s">
        <v>1107</v>
      </c>
      <c r="B42" s="2" t="s">
        <v>1086</v>
      </c>
      <c r="C42">
        <f>(2000/3240)*30</f>
        <v>18.518518518518519</v>
      </c>
    </row>
    <row r="43" spans="1:3">
      <c r="A43" t="s">
        <v>1108</v>
      </c>
      <c r="B43" t="s">
        <v>1084</v>
      </c>
      <c r="C43">
        <v>18.28</v>
      </c>
    </row>
    <row r="44" spans="1:3">
      <c r="A44" t="s">
        <v>1109</v>
      </c>
      <c r="B44" s="2" t="s">
        <v>1076</v>
      </c>
      <c r="C44">
        <v>18.079999999999998</v>
      </c>
    </row>
    <row r="45" spans="1:3">
      <c r="A45" t="s">
        <v>1110</v>
      </c>
      <c r="B45" t="s">
        <v>1078</v>
      </c>
      <c r="C45">
        <v>18.07</v>
      </c>
    </row>
    <row r="46" spans="1:3">
      <c r="A46" t="s">
        <v>1111</v>
      </c>
      <c r="B46" s="2" t="s">
        <v>1090</v>
      </c>
      <c r="C46">
        <v>17.899999999999999</v>
      </c>
    </row>
    <row r="47" spans="1:3">
      <c r="A47" t="s">
        <v>1112</v>
      </c>
      <c r="B47" t="s">
        <v>1078</v>
      </c>
      <c r="C47">
        <v>17.899999999999999</v>
      </c>
    </row>
    <row r="48" spans="1:3">
      <c r="A48" t="s">
        <v>1113</v>
      </c>
      <c r="B48" t="s">
        <v>1078</v>
      </c>
      <c r="C48">
        <v>17.89</v>
      </c>
    </row>
    <row r="49" spans="1:3">
      <c r="A49" t="s">
        <v>843</v>
      </c>
      <c r="B49" s="2" t="s">
        <v>1086</v>
      </c>
      <c r="C49">
        <f>(2790/4690)*30</f>
        <v>17.846481876332621</v>
      </c>
    </row>
    <row r="50" spans="1:3">
      <c r="A50" t="s">
        <v>163</v>
      </c>
      <c r="B50" t="s">
        <v>1072</v>
      </c>
      <c r="C50">
        <v>17.760000000000002</v>
      </c>
    </row>
    <row r="51" spans="1:3">
      <c r="A51" t="s">
        <v>1114</v>
      </c>
      <c r="B51" s="2" t="s">
        <v>1090</v>
      </c>
      <c r="C51">
        <v>17.66</v>
      </c>
    </row>
    <row r="52" spans="1:3">
      <c r="A52" t="s">
        <v>1115</v>
      </c>
      <c r="B52" s="2" t="s">
        <v>1086</v>
      </c>
      <c r="C52">
        <f>(2090/3600)*30</f>
        <v>17.416666666666668</v>
      </c>
    </row>
    <row r="53" spans="1:3">
      <c r="A53" t="s">
        <v>1116</v>
      </c>
      <c r="B53" t="s">
        <v>1074</v>
      </c>
      <c r="C53">
        <v>17.309999999999999</v>
      </c>
    </row>
    <row r="54" spans="1:3">
      <c r="A54" t="s">
        <v>1117</v>
      </c>
      <c r="B54" t="s">
        <v>1072</v>
      </c>
      <c r="C54">
        <v>17.2</v>
      </c>
    </row>
    <row r="55" spans="1:3">
      <c r="A55" t="s">
        <v>721</v>
      </c>
      <c r="B55" t="s">
        <v>1072</v>
      </c>
      <c r="C55">
        <v>17.05</v>
      </c>
    </row>
    <row r="56" spans="1:3">
      <c r="A56" t="s">
        <v>1118</v>
      </c>
      <c r="B56" t="s">
        <v>1084</v>
      </c>
      <c r="C56">
        <v>16.98</v>
      </c>
    </row>
    <row r="57" spans="1:3">
      <c r="A57" t="s">
        <v>1119</v>
      </c>
      <c r="B57" t="s">
        <v>1078</v>
      </c>
      <c r="C57">
        <v>16.88</v>
      </c>
    </row>
    <row r="58" spans="1:3">
      <c r="A58" t="s">
        <v>1120</v>
      </c>
      <c r="B58" t="s">
        <v>1078</v>
      </c>
      <c r="C58">
        <v>16.850000000000001</v>
      </c>
    </row>
    <row r="59" spans="1:3">
      <c r="A59" t="s">
        <v>1121</v>
      </c>
      <c r="B59" t="s">
        <v>1088</v>
      </c>
      <c r="C59">
        <v>16.8</v>
      </c>
    </row>
    <row r="60" spans="1:3">
      <c r="A60" t="s">
        <v>483</v>
      </c>
      <c r="B60" s="2" t="s">
        <v>1086</v>
      </c>
      <c r="C60">
        <f>(1520/2730)*30</f>
        <v>16.703296703296704</v>
      </c>
    </row>
    <row r="61" spans="1:3">
      <c r="A61" t="s">
        <v>1122</v>
      </c>
      <c r="B61" s="2" t="s">
        <v>1076</v>
      </c>
      <c r="C61">
        <v>16.59</v>
      </c>
    </row>
    <row r="62" spans="1:3">
      <c r="A62" t="s">
        <v>1123</v>
      </c>
      <c r="B62" t="s">
        <v>1074</v>
      </c>
      <c r="C62">
        <v>16.55</v>
      </c>
    </row>
    <row r="63" spans="1:3">
      <c r="A63" t="s">
        <v>959</v>
      </c>
      <c r="B63" t="s">
        <v>1074</v>
      </c>
      <c r="C63">
        <v>16.5</v>
      </c>
    </row>
    <row r="64" spans="1:3">
      <c r="A64" t="s">
        <v>1124</v>
      </c>
      <c r="B64" t="s">
        <v>1072</v>
      </c>
      <c r="C64">
        <v>16.329999999999998</v>
      </c>
    </row>
    <row r="65" spans="1:3">
      <c r="A65" t="s">
        <v>404</v>
      </c>
      <c r="B65" t="s">
        <v>1084</v>
      </c>
      <c r="C65">
        <v>16.32</v>
      </c>
    </row>
    <row r="66" spans="1:3">
      <c r="A66" t="s">
        <v>78</v>
      </c>
      <c r="B66" t="s">
        <v>1088</v>
      </c>
      <c r="C66">
        <v>16.18</v>
      </c>
    </row>
    <row r="67" spans="1:3">
      <c r="A67" t="s">
        <v>631</v>
      </c>
      <c r="B67" t="s">
        <v>1100</v>
      </c>
      <c r="C67">
        <v>15.96</v>
      </c>
    </row>
    <row r="68" spans="1:3">
      <c r="A68" t="s">
        <v>1125</v>
      </c>
      <c r="B68" t="s">
        <v>1084</v>
      </c>
      <c r="C68">
        <v>15.88</v>
      </c>
    </row>
    <row r="69" spans="1:3">
      <c r="A69" t="s">
        <v>333</v>
      </c>
      <c r="B69" t="s">
        <v>1081</v>
      </c>
      <c r="C69">
        <v>15.86</v>
      </c>
    </row>
    <row r="70" spans="1:3">
      <c r="A70" t="s">
        <v>1126</v>
      </c>
      <c r="B70" s="2" t="s">
        <v>1086</v>
      </c>
      <c r="C70">
        <f>(1680/3270)*30</f>
        <v>15.412844036697248</v>
      </c>
    </row>
    <row r="71" spans="1:3">
      <c r="A71" t="s">
        <v>1127</v>
      </c>
      <c r="B71" s="2" t="s">
        <v>1086</v>
      </c>
      <c r="C71">
        <f>(1420/2780)*30</f>
        <v>15.323741007194245</v>
      </c>
    </row>
    <row r="72" spans="1:3">
      <c r="A72" t="s">
        <v>1128</v>
      </c>
      <c r="B72" s="2" t="s">
        <v>1076</v>
      </c>
      <c r="C72">
        <v>15.3</v>
      </c>
    </row>
    <row r="73" spans="1:3">
      <c r="A73" t="s">
        <v>866</v>
      </c>
      <c r="B73" s="2" t="s">
        <v>1076</v>
      </c>
      <c r="C73">
        <v>15.29</v>
      </c>
    </row>
    <row r="74" spans="1:3">
      <c r="A74" t="s">
        <v>131</v>
      </c>
      <c r="B74" t="s">
        <v>1072</v>
      </c>
      <c r="C74">
        <v>15.26</v>
      </c>
    </row>
    <row r="75" spans="1:3">
      <c r="A75" t="s">
        <v>171</v>
      </c>
      <c r="B75" t="s">
        <v>1078</v>
      </c>
      <c r="C75">
        <v>15.16</v>
      </c>
    </row>
    <row r="76" spans="1:3">
      <c r="A76" t="s">
        <v>41</v>
      </c>
      <c r="B76" t="s">
        <v>1081</v>
      </c>
      <c r="C76">
        <v>15.16</v>
      </c>
    </row>
    <row r="77" spans="1:3">
      <c r="A77" t="s">
        <v>1129</v>
      </c>
      <c r="B77" t="s">
        <v>1074</v>
      </c>
      <c r="C77">
        <v>15.12</v>
      </c>
    </row>
    <row r="78" spans="1:3">
      <c r="A78" t="s">
        <v>1130</v>
      </c>
      <c r="B78" t="s">
        <v>1072</v>
      </c>
      <c r="C78">
        <v>15.09</v>
      </c>
    </row>
    <row r="79" spans="1:3">
      <c r="A79" t="s">
        <v>1108</v>
      </c>
      <c r="B79" t="s">
        <v>1084</v>
      </c>
      <c r="C79">
        <v>14.89</v>
      </c>
    </row>
    <row r="80" spans="1:3">
      <c r="A80" t="s">
        <v>1131</v>
      </c>
      <c r="B80" t="s">
        <v>1072</v>
      </c>
      <c r="C80">
        <v>14.83</v>
      </c>
    </row>
    <row r="81" spans="1:3">
      <c r="A81" t="s">
        <v>1087</v>
      </c>
      <c r="B81" t="s">
        <v>1084</v>
      </c>
      <c r="C81">
        <v>14.79</v>
      </c>
    </row>
    <row r="82" spans="1:3">
      <c r="A82" t="s">
        <v>721</v>
      </c>
      <c r="B82" t="s">
        <v>1074</v>
      </c>
      <c r="C82">
        <v>14.51</v>
      </c>
    </row>
    <row r="83" spans="1:3">
      <c r="A83" t="s">
        <v>868</v>
      </c>
      <c r="B83" s="2" t="s">
        <v>1076</v>
      </c>
      <c r="C83">
        <v>14.37</v>
      </c>
    </row>
    <row r="84" spans="1:3">
      <c r="A84" t="s">
        <v>1132</v>
      </c>
      <c r="B84" t="s">
        <v>1081</v>
      </c>
      <c r="C84">
        <v>14.35</v>
      </c>
    </row>
    <row r="85" spans="1:3">
      <c r="A85" t="s">
        <v>1133</v>
      </c>
      <c r="B85" t="s">
        <v>1078</v>
      </c>
      <c r="C85">
        <v>14.34</v>
      </c>
    </row>
    <row r="86" spans="1:3">
      <c r="A86" t="s">
        <v>841</v>
      </c>
      <c r="B86" s="2" t="s">
        <v>1086</v>
      </c>
      <c r="C86">
        <f>(1350/2850)*30</f>
        <v>14.210526315789473</v>
      </c>
    </row>
    <row r="87" spans="1:3">
      <c r="A87" t="s">
        <v>1134</v>
      </c>
      <c r="B87" s="2" t="s">
        <v>1076</v>
      </c>
      <c r="C87">
        <v>14.03</v>
      </c>
    </row>
    <row r="88" spans="1:3">
      <c r="A88" t="s">
        <v>867</v>
      </c>
      <c r="B88" s="2" t="s">
        <v>1076</v>
      </c>
      <c r="C88">
        <v>13.82</v>
      </c>
    </row>
    <row r="89" spans="1:3">
      <c r="A89" t="s">
        <v>1135</v>
      </c>
      <c r="B89" s="2" t="s">
        <v>1076</v>
      </c>
      <c r="C89">
        <v>13.8</v>
      </c>
    </row>
    <row r="90" spans="1:3">
      <c r="A90" t="s">
        <v>1136</v>
      </c>
      <c r="B90" t="s">
        <v>1078</v>
      </c>
      <c r="C90">
        <v>13.7</v>
      </c>
    </row>
    <row r="91" spans="1:3">
      <c r="A91" t="s">
        <v>1137</v>
      </c>
      <c r="B91" t="s">
        <v>1081</v>
      </c>
      <c r="C91">
        <v>13.62</v>
      </c>
    </row>
    <row r="92" spans="1:3">
      <c r="A92" t="s">
        <v>1138</v>
      </c>
      <c r="B92" s="2" t="s">
        <v>1076</v>
      </c>
      <c r="C92">
        <v>13.56</v>
      </c>
    </row>
    <row r="93" spans="1:3">
      <c r="A93" t="s">
        <v>1139</v>
      </c>
      <c r="B93" s="2" t="s">
        <v>1076</v>
      </c>
      <c r="C93">
        <v>13.48</v>
      </c>
    </row>
    <row r="94" spans="1:3">
      <c r="A94" t="s">
        <v>167</v>
      </c>
      <c r="B94" s="2" t="s">
        <v>1086</v>
      </c>
      <c r="C94">
        <f>(930/2070)*30</f>
        <v>13.478260869565217</v>
      </c>
    </row>
    <row r="95" spans="1:3">
      <c r="A95" t="s">
        <v>1140</v>
      </c>
      <c r="B95" s="2" t="s">
        <v>1086</v>
      </c>
      <c r="C95">
        <f>(1130/2550)*30</f>
        <v>13.294117647058822</v>
      </c>
    </row>
    <row r="96" spans="1:3">
      <c r="A96" t="s">
        <v>346</v>
      </c>
      <c r="B96" t="s">
        <v>1088</v>
      </c>
      <c r="C96">
        <v>13.26</v>
      </c>
    </row>
    <row r="97" spans="1:3">
      <c r="A97" t="s">
        <v>1141</v>
      </c>
      <c r="B97" s="2" t="s">
        <v>1090</v>
      </c>
      <c r="C97">
        <v>13.12</v>
      </c>
    </row>
    <row r="98" spans="1:3">
      <c r="A98" t="s">
        <v>1142</v>
      </c>
      <c r="B98" t="s">
        <v>1078</v>
      </c>
      <c r="C98">
        <v>12.9</v>
      </c>
    </row>
    <row r="99" spans="1:3">
      <c r="A99" t="s">
        <v>217</v>
      </c>
      <c r="B99" t="s">
        <v>1072</v>
      </c>
      <c r="C99">
        <v>12.76</v>
      </c>
    </row>
    <row r="100" spans="1:3">
      <c r="A100" t="s">
        <v>1143</v>
      </c>
      <c r="B100" t="s">
        <v>1074</v>
      </c>
      <c r="C100">
        <v>12.59</v>
      </c>
    </row>
    <row r="101" spans="1:3">
      <c r="A101" t="s">
        <v>1144</v>
      </c>
      <c r="B101" t="s">
        <v>1074</v>
      </c>
      <c r="C101">
        <v>12.59</v>
      </c>
    </row>
    <row r="102" spans="1:3">
      <c r="A102" t="s">
        <v>142</v>
      </c>
      <c r="B102" s="2" t="s">
        <v>1086</v>
      </c>
      <c r="C102">
        <f>(840/2010)*30</f>
        <v>12.53731343283582</v>
      </c>
    </row>
    <row r="103" spans="1:3">
      <c r="A103" t="s">
        <v>1145</v>
      </c>
      <c r="B103" t="s">
        <v>1084</v>
      </c>
      <c r="C103">
        <v>12.5</v>
      </c>
    </row>
    <row r="104" spans="1:3">
      <c r="A104" t="s">
        <v>1146</v>
      </c>
      <c r="B104" s="2" t="s">
        <v>1090</v>
      </c>
      <c r="C104">
        <v>12.45</v>
      </c>
    </row>
    <row r="105" spans="1:3">
      <c r="A105" t="s">
        <v>714</v>
      </c>
      <c r="B105" t="s">
        <v>1081</v>
      </c>
      <c r="C105">
        <v>12.41</v>
      </c>
    </row>
    <row r="106" spans="1:3">
      <c r="A106" t="s">
        <v>1147</v>
      </c>
      <c r="B106" t="s">
        <v>1081</v>
      </c>
      <c r="C106">
        <v>12.41</v>
      </c>
    </row>
    <row r="107" spans="1:3">
      <c r="A107" t="s">
        <v>1148</v>
      </c>
      <c r="B107" t="s">
        <v>1084</v>
      </c>
      <c r="C107">
        <v>12.27</v>
      </c>
    </row>
    <row r="108" spans="1:3">
      <c r="A108" t="s">
        <v>642</v>
      </c>
      <c r="B108" s="2" t="s">
        <v>1076</v>
      </c>
      <c r="C108">
        <v>12.24</v>
      </c>
    </row>
    <row r="109" spans="1:3">
      <c r="A109" t="s">
        <v>716</v>
      </c>
      <c r="B109" t="s">
        <v>1081</v>
      </c>
      <c r="C109">
        <v>12.18</v>
      </c>
    </row>
    <row r="110" spans="1:3">
      <c r="A110" t="s">
        <v>1149</v>
      </c>
      <c r="B110" t="s">
        <v>1072</v>
      </c>
      <c r="C110">
        <v>12.17</v>
      </c>
    </row>
    <row r="111" spans="1:3">
      <c r="A111" t="s">
        <v>1150</v>
      </c>
      <c r="B111" t="s">
        <v>1081</v>
      </c>
      <c r="C111">
        <v>12.12</v>
      </c>
    </row>
    <row r="112" spans="1:3">
      <c r="A112" t="s">
        <v>1151</v>
      </c>
      <c r="B112" t="s">
        <v>1084</v>
      </c>
      <c r="C112">
        <v>12.03</v>
      </c>
    </row>
    <row r="113" spans="1:3">
      <c r="A113" t="s">
        <v>1152</v>
      </c>
      <c r="B113" t="s">
        <v>1072</v>
      </c>
      <c r="C113">
        <v>12</v>
      </c>
    </row>
    <row r="114" spans="1:3">
      <c r="A114" t="s">
        <v>1153</v>
      </c>
      <c r="B114" t="s">
        <v>1072</v>
      </c>
      <c r="C114">
        <v>12</v>
      </c>
    </row>
    <row r="115" spans="1:3">
      <c r="A115" t="s">
        <v>1154</v>
      </c>
      <c r="B115" t="s">
        <v>1078</v>
      </c>
      <c r="C115">
        <v>11.98</v>
      </c>
    </row>
    <row r="116" spans="1:3">
      <c r="A116" t="s">
        <v>176</v>
      </c>
      <c r="B116" t="s">
        <v>1072</v>
      </c>
      <c r="C116">
        <v>11.88</v>
      </c>
    </row>
    <row r="117" spans="1:3">
      <c r="A117" t="s">
        <v>1155</v>
      </c>
      <c r="B117" t="s">
        <v>1072</v>
      </c>
      <c r="C117">
        <v>11.7</v>
      </c>
    </row>
    <row r="118" spans="1:3">
      <c r="A118" t="s">
        <v>1156</v>
      </c>
      <c r="B118" t="s">
        <v>1100</v>
      </c>
      <c r="C118">
        <v>11.52</v>
      </c>
    </row>
    <row r="119" spans="1:3">
      <c r="A119" t="s">
        <v>1157</v>
      </c>
      <c r="B119" t="s">
        <v>1078</v>
      </c>
      <c r="C119">
        <v>11.47</v>
      </c>
    </row>
    <row r="120" spans="1:3">
      <c r="A120" t="s">
        <v>1158</v>
      </c>
      <c r="B120" s="2" t="s">
        <v>1086</v>
      </c>
      <c r="C120">
        <f>(910/2400)*30</f>
        <v>11.375</v>
      </c>
    </row>
    <row r="121" spans="1:3">
      <c r="A121" t="s">
        <v>210</v>
      </c>
      <c r="B121" t="s">
        <v>1072</v>
      </c>
      <c r="C121">
        <v>11.3</v>
      </c>
    </row>
    <row r="122" spans="1:3">
      <c r="A122" t="s">
        <v>1159</v>
      </c>
      <c r="B122" s="2" t="s">
        <v>1086</v>
      </c>
      <c r="C122">
        <f>(670/1800)*30</f>
        <v>11.166666666666668</v>
      </c>
    </row>
    <row r="123" spans="1:3">
      <c r="A123" t="s">
        <v>146</v>
      </c>
      <c r="B123" t="s">
        <v>1072</v>
      </c>
      <c r="C123">
        <v>11.15</v>
      </c>
    </row>
    <row r="124" spans="1:3">
      <c r="A124" t="s">
        <v>1160</v>
      </c>
      <c r="B124" s="2" t="s">
        <v>1076</v>
      </c>
      <c r="C124">
        <v>11.14</v>
      </c>
    </row>
    <row r="125" spans="1:3">
      <c r="A125" t="s">
        <v>1161</v>
      </c>
      <c r="B125" t="s">
        <v>1078</v>
      </c>
      <c r="C125">
        <v>10.91</v>
      </c>
    </row>
    <row r="126" spans="1:3">
      <c r="A126" t="s">
        <v>1145</v>
      </c>
      <c r="B126" t="s">
        <v>1084</v>
      </c>
      <c r="C126">
        <v>10.75</v>
      </c>
    </row>
    <row r="127" spans="1:3">
      <c r="A127" t="s">
        <v>1162</v>
      </c>
      <c r="B127" t="s">
        <v>1100</v>
      </c>
      <c r="C127">
        <v>10.75</v>
      </c>
    </row>
    <row r="128" spans="1:3">
      <c r="A128" t="s">
        <v>1163</v>
      </c>
      <c r="B128" t="s">
        <v>1072</v>
      </c>
      <c r="C128">
        <v>10.71</v>
      </c>
    </row>
    <row r="129" spans="1:3">
      <c r="A129" t="s">
        <v>1118</v>
      </c>
      <c r="B129" t="s">
        <v>1084</v>
      </c>
      <c r="C129">
        <v>10.62</v>
      </c>
    </row>
    <row r="130" spans="1:3">
      <c r="A130" t="s">
        <v>1164</v>
      </c>
      <c r="B130" s="2" t="s">
        <v>1090</v>
      </c>
      <c r="C130">
        <v>10.58</v>
      </c>
    </row>
    <row r="131" spans="1:3">
      <c r="A131" t="s">
        <v>1165</v>
      </c>
      <c r="B131" t="s">
        <v>1078</v>
      </c>
      <c r="C131">
        <v>10.53</v>
      </c>
    </row>
    <row r="132" spans="1:3">
      <c r="A132" t="s">
        <v>1166</v>
      </c>
      <c r="B132" t="s">
        <v>1074</v>
      </c>
      <c r="C132">
        <v>10.07</v>
      </c>
    </row>
    <row r="133" spans="1:3">
      <c r="A133" t="s">
        <v>1167</v>
      </c>
      <c r="B133" s="2" t="s">
        <v>1086</v>
      </c>
      <c r="C133">
        <f>(630/1890)*30</f>
        <v>10</v>
      </c>
    </row>
    <row r="134" spans="1:3">
      <c r="A134" t="s">
        <v>1168</v>
      </c>
      <c r="B134" t="s">
        <v>1072</v>
      </c>
      <c r="C134">
        <v>10</v>
      </c>
    </row>
    <row r="135" spans="1:3">
      <c r="A135" t="s">
        <v>1169</v>
      </c>
      <c r="B135" t="s">
        <v>1074</v>
      </c>
      <c r="C135">
        <v>9.93</v>
      </c>
    </row>
    <row r="136" spans="1:3">
      <c r="A136" t="s">
        <v>1170</v>
      </c>
      <c r="B136" s="2" t="s">
        <v>1090</v>
      </c>
      <c r="C136">
        <v>9.89</v>
      </c>
    </row>
    <row r="137" spans="1:3">
      <c r="A137" t="s">
        <v>845</v>
      </c>
      <c r="B137" s="2" t="s">
        <v>1086</v>
      </c>
      <c r="C137">
        <f>(690/2100)*30</f>
        <v>9.8571428571428577</v>
      </c>
    </row>
    <row r="138" spans="1:3">
      <c r="A138" t="s">
        <v>1171</v>
      </c>
      <c r="B138" t="s">
        <v>1100</v>
      </c>
      <c r="C138">
        <v>9.83</v>
      </c>
    </row>
    <row r="139" spans="1:3">
      <c r="A139" t="s">
        <v>1172</v>
      </c>
      <c r="B139" s="2" t="s">
        <v>1076</v>
      </c>
      <c r="C139">
        <v>9.68</v>
      </c>
    </row>
    <row r="140" spans="1:3">
      <c r="A140" t="s">
        <v>1173</v>
      </c>
      <c r="B140" t="s">
        <v>1084</v>
      </c>
      <c r="C140">
        <v>9.6</v>
      </c>
    </row>
    <row r="141" spans="1:3">
      <c r="A141" t="s">
        <v>1174</v>
      </c>
      <c r="B141" t="s">
        <v>1081</v>
      </c>
      <c r="C141">
        <v>9.57</v>
      </c>
    </row>
    <row r="142" spans="1:3">
      <c r="A142" t="s">
        <v>1175</v>
      </c>
      <c r="B142" t="s">
        <v>1074</v>
      </c>
      <c r="C142">
        <v>9.56</v>
      </c>
    </row>
    <row r="143" spans="1:3">
      <c r="A143" t="s">
        <v>1176</v>
      </c>
      <c r="B143" t="s">
        <v>1078</v>
      </c>
      <c r="C143">
        <v>9.5</v>
      </c>
    </row>
    <row r="144" spans="1:3">
      <c r="A144" t="s">
        <v>1177</v>
      </c>
      <c r="B144" t="s">
        <v>1072</v>
      </c>
      <c r="C144">
        <v>9.5</v>
      </c>
    </row>
    <row r="145" spans="1:3">
      <c r="A145" t="s">
        <v>1178</v>
      </c>
      <c r="B145" t="s">
        <v>1072</v>
      </c>
      <c r="C145">
        <v>9.4700000000000006</v>
      </c>
    </row>
    <row r="146" spans="1:3">
      <c r="A146" t="s">
        <v>1179</v>
      </c>
      <c r="B146" t="s">
        <v>1078</v>
      </c>
      <c r="C146">
        <v>9.39</v>
      </c>
    </row>
    <row r="147" spans="1:3">
      <c r="A147" t="s">
        <v>1180</v>
      </c>
      <c r="B147" s="2" t="s">
        <v>1090</v>
      </c>
      <c r="C147">
        <v>9.36</v>
      </c>
    </row>
    <row r="148" spans="1:3">
      <c r="A148" t="s">
        <v>1181</v>
      </c>
      <c r="B148" s="2" t="s">
        <v>1086</v>
      </c>
      <c r="C148">
        <f>(300/990)*30</f>
        <v>9.0909090909090917</v>
      </c>
    </row>
    <row r="149" spans="1:3">
      <c r="A149" t="s">
        <v>1182</v>
      </c>
      <c r="B149" t="s">
        <v>1072</v>
      </c>
      <c r="C149">
        <v>9.06</v>
      </c>
    </row>
    <row r="150" spans="1:3">
      <c r="A150" t="s">
        <v>1183</v>
      </c>
      <c r="B150" s="2" t="s">
        <v>1086</v>
      </c>
      <c r="C150">
        <f>(680/2280)*30</f>
        <v>8.9473684210526319</v>
      </c>
    </row>
    <row r="151" spans="1:3">
      <c r="A151" t="s">
        <v>734</v>
      </c>
      <c r="B151" t="s">
        <v>1074</v>
      </c>
      <c r="C151">
        <v>8.86</v>
      </c>
    </row>
    <row r="152" spans="1:3">
      <c r="A152" t="s">
        <v>851</v>
      </c>
      <c r="B152" s="2" t="s">
        <v>1086</v>
      </c>
      <c r="C152">
        <f>(530/1800)*30</f>
        <v>8.8333333333333339</v>
      </c>
    </row>
    <row r="153" spans="1:3">
      <c r="A153" t="s">
        <v>1184</v>
      </c>
      <c r="B153" s="2" t="s">
        <v>1090</v>
      </c>
      <c r="C153">
        <v>8.75</v>
      </c>
    </row>
    <row r="154" spans="1:3">
      <c r="A154" t="s">
        <v>253</v>
      </c>
      <c r="B154" t="s">
        <v>1088</v>
      </c>
      <c r="C154">
        <v>8.75</v>
      </c>
    </row>
    <row r="155" spans="1:3">
      <c r="A155" t="s">
        <v>1185</v>
      </c>
      <c r="B155" t="s">
        <v>1074</v>
      </c>
      <c r="C155">
        <v>8.57</v>
      </c>
    </row>
    <row r="156" spans="1:3">
      <c r="A156" t="s">
        <v>1186</v>
      </c>
      <c r="B156" s="2" t="s">
        <v>1086</v>
      </c>
      <c r="C156">
        <f>(460/1620)*30</f>
        <v>8.5185185185185173</v>
      </c>
    </row>
    <row r="157" spans="1:3">
      <c r="A157" t="s">
        <v>1187</v>
      </c>
      <c r="B157" t="s">
        <v>1100</v>
      </c>
      <c r="C157">
        <v>8.3699999999999992</v>
      </c>
    </row>
    <row r="158" spans="1:3">
      <c r="A158" t="s">
        <v>966</v>
      </c>
      <c r="B158" t="s">
        <v>1074</v>
      </c>
      <c r="C158">
        <v>8.3699999999999992</v>
      </c>
    </row>
    <row r="159" spans="1:3">
      <c r="A159" t="s">
        <v>1188</v>
      </c>
      <c r="B159" s="2" t="s">
        <v>1086</v>
      </c>
      <c r="C159">
        <f>(420/1510)*30</f>
        <v>8.3443708609271514</v>
      </c>
    </row>
    <row r="160" spans="1:3">
      <c r="A160" t="s">
        <v>1189</v>
      </c>
      <c r="B160" s="2" t="s">
        <v>1076</v>
      </c>
      <c r="C160">
        <v>8.33</v>
      </c>
    </row>
    <row r="161" spans="1:3">
      <c r="A161" t="s">
        <v>1190</v>
      </c>
      <c r="B161" s="2" t="s">
        <v>1090</v>
      </c>
      <c r="C161">
        <v>8.1</v>
      </c>
    </row>
    <row r="162" spans="1:3">
      <c r="A162" t="s">
        <v>1191</v>
      </c>
      <c r="B162" t="s">
        <v>1072</v>
      </c>
      <c r="C162">
        <v>7.78</v>
      </c>
    </row>
    <row r="163" spans="1:3">
      <c r="A163" t="s">
        <v>1192</v>
      </c>
      <c r="B163" t="s">
        <v>1072</v>
      </c>
      <c r="C163">
        <v>7.78</v>
      </c>
    </row>
    <row r="164" spans="1:3">
      <c r="A164" t="s">
        <v>1193</v>
      </c>
      <c r="B164" t="s">
        <v>1100</v>
      </c>
      <c r="C164">
        <v>7.73</v>
      </c>
    </row>
    <row r="165" spans="1:3">
      <c r="A165" t="s">
        <v>1194</v>
      </c>
      <c r="B165" t="s">
        <v>1078</v>
      </c>
      <c r="C165">
        <v>7.67</v>
      </c>
    </row>
    <row r="166" spans="1:3">
      <c r="A166" t="s">
        <v>348</v>
      </c>
      <c r="B166" t="s">
        <v>1088</v>
      </c>
      <c r="C166">
        <v>7.62</v>
      </c>
    </row>
    <row r="167" spans="1:3">
      <c r="A167" t="s">
        <v>213</v>
      </c>
      <c r="B167" t="s">
        <v>1078</v>
      </c>
      <c r="C167">
        <v>7.57</v>
      </c>
    </row>
    <row r="168" spans="1:3">
      <c r="A168" t="s">
        <v>1195</v>
      </c>
      <c r="B168" t="s">
        <v>1084</v>
      </c>
      <c r="C168">
        <v>7.4</v>
      </c>
    </row>
    <row r="169" spans="1:3">
      <c r="A169" t="s">
        <v>1196</v>
      </c>
      <c r="B169" t="s">
        <v>1078</v>
      </c>
      <c r="C169">
        <v>7.4</v>
      </c>
    </row>
    <row r="170" spans="1:3">
      <c r="A170" t="s">
        <v>1197</v>
      </c>
      <c r="B170" s="2" t="s">
        <v>1086</v>
      </c>
      <c r="C170">
        <f>(460/1890)*30</f>
        <v>7.3015873015873014</v>
      </c>
    </row>
    <row r="171" spans="1:3">
      <c r="A171" t="s">
        <v>717</v>
      </c>
      <c r="B171" t="s">
        <v>1081</v>
      </c>
      <c r="C171">
        <v>7.24</v>
      </c>
    </row>
    <row r="172" spans="1:3">
      <c r="A172" t="s">
        <v>1198</v>
      </c>
      <c r="B172" s="2" t="s">
        <v>1086</v>
      </c>
      <c r="C172">
        <f>(420/1770)*30</f>
        <v>7.1186440677966107</v>
      </c>
    </row>
    <row r="173" spans="1:3">
      <c r="A173" t="s">
        <v>1199</v>
      </c>
      <c r="B173" s="2" t="s">
        <v>1086</v>
      </c>
      <c r="C173">
        <f>(270/1230)*30</f>
        <v>6.5853658536585362</v>
      </c>
    </row>
    <row r="174" spans="1:3">
      <c r="A174" t="s">
        <v>1200</v>
      </c>
      <c r="B174" t="s">
        <v>1100</v>
      </c>
      <c r="C174">
        <v>6.57</v>
      </c>
    </row>
    <row r="175" spans="1:3">
      <c r="A175" t="s">
        <v>1201</v>
      </c>
      <c r="B175" t="s">
        <v>1100</v>
      </c>
      <c r="C175">
        <v>6.25</v>
      </c>
    </row>
    <row r="176" spans="1:3">
      <c r="A176" t="s">
        <v>1202</v>
      </c>
      <c r="B176" t="s">
        <v>1100</v>
      </c>
      <c r="C176">
        <v>6.16</v>
      </c>
    </row>
    <row r="177" spans="1:3">
      <c r="A177" t="s">
        <v>1203</v>
      </c>
      <c r="B177" s="2" t="s">
        <v>1086</v>
      </c>
      <c r="C177">
        <f>(70/360)*30</f>
        <v>5.833333333333333</v>
      </c>
    </row>
    <row r="178" spans="1:3">
      <c r="A178" t="s">
        <v>1204</v>
      </c>
      <c r="B178" s="2" t="s">
        <v>1086</v>
      </c>
      <c r="C178">
        <f>(70/360)*30</f>
        <v>5.833333333333333</v>
      </c>
    </row>
    <row r="179" spans="1:3">
      <c r="A179" t="s">
        <v>1205</v>
      </c>
      <c r="B179" t="s">
        <v>1078</v>
      </c>
      <c r="C179">
        <v>5.79</v>
      </c>
    </row>
    <row r="180" spans="1:3">
      <c r="A180" t="s">
        <v>1206</v>
      </c>
      <c r="B180" t="s">
        <v>1072</v>
      </c>
      <c r="C180">
        <v>5.79</v>
      </c>
    </row>
    <row r="181" spans="1:3">
      <c r="A181" t="s">
        <v>1207</v>
      </c>
      <c r="B181" t="s">
        <v>1100</v>
      </c>
      <c r="C181">
        <v>5.62</v>
      </c>
    </row>
    <row r="182" spans="1:3">
      <c r="A182" t="s">
        <v>1208</v>
      </c>
      <c r="B182" s="2" t="s">
        <v>1086</v>
      </c>
      <c r="C182">
        <f>(50/270)*30</f>
        <v>5.5555555555555554</v>
      </c>
    </row>
    <row r="183" spans="1:3">
      <c r="A183" t="s">
        <v>1209</v>
      </c>
      <c r="B183" t="s">
        <v>1078</v>
      </c>
      <c r="C183">
        <v>5.42</v>
      </c>
    </row>
    <row r="184" spans="1:3">
      <c r="A184" t="s">
        <v>1210</v>
      </c>
      <c r="B184" t="s">
        <v>1100</v>
      </c>
      <c r="C184">
        <v>5.38</v>
      </c>
    </row>
    <row r="185" spans="1:3">
      <c r="A185" t="s">
        <v>1211</v>
      </c>
      <c r="B185" t="s">
        <v>1100</v>
      </c>
      <c r="C185">
        <v>5.18</v>
      </c>
    </row>
    <row r="186" spans="1:3">
      <c r="A186" t="s">
        <v>1212</v>
      </c>
      <c r="B186" t="s">
        <v>1072</v>
      </c>
      <c r="C186">
        <v>5</v>
      </c>
    </row>
    <row r="187" spans="1:3">
      <c r="A187" t="s">
        <v>1213</v>
      </c>
      <c r="B187" t="s">
        <v>1078</v>
      </c>
      <c r="C187">
        <v>4.4400000000000004</v>
      </c>
    </row>
    <row r="188" spans="1:3">
      <c r="A188" t="s">
        <v>1214</v>
      </c>
      <c r="B188" t="s">
        <v>1100</v>
      </c>
      <c r="C188">
        <v>4.21</v>
      </c>
    </row>
    <row r="189" spans="1:3">
      <c r="A189" t="s">
        <v>1215</v>
      </c>
      <c r="B189" t="s">
        <v>1084</v>
      </c>
      <c r="C189">
        <v>4</v>
      </c>
    </row>
    <row r="190" spans="1:3">
      <c r="A190" t="s">
        <v>1216</v>
      </c>
      <c r="B190" t="s">
        <v>1084</v>
      </c>
      <c r="C190">
        <v>3.7</v>
      </c>
    </row>
    <row r="191" spans="1:3">
      <c r="A191" t="s">
        <v>1217</v>
      </c>
      <c r="B191" s="2" t="s">
        <v>1086</v>
      </c>
      <c r="C191">
        <f>(40/420)*30</f>
        <v>2.8571428571428568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3"/>
  <sheetViews>
    <sheetView workbookViewId="0">
      <selection sqref="A1:C1"/>
    </sheetView>
  </sheetViews>
  <sheetFormatPr defaultRowHeight="15"/>
  <cols>
    <col min="1" max="1" width="19" bestFit="1" customWidth="1"/>
    <col min="2" max="2" width="16.5703125" bestFit="1" customWidth="1"/>
  </cols>
  <sheetData>
    <row r="1" spans="1:12">
      <c r="A1" s="1" t="s">
        <v>0</v>
      </c>
      <c r="B1" s="1" t="s">
        <v>1</v>
      </c>
      <c r="C1" s="1" t="s">
        <v>2</v>
      </c>
    </row>
    <row r="2" spans="1:12">
      <c r="A2" t="s">
        <v>394</v>
      </c>
      <c r="B2" t="s">
        <v>1649</v>
      </c>
      <c r="C2">
        <v>25.14</v>
      </c>
    </row>
    <row r="3" spans="1:12">
      <c r="A3" t="s">
        <v>393</v>
      </c>
      <c r="B3" t="s">
        <v>1649</v>
      </c>
      <c r="C3">
        <v>23.83</v>
      </c>
    </row>
    <row r="4" spans="1:12">
      <c r="A4" t="s">
        <v>1083</v>
      </c>
      <c r="B4" t="s">
        <v>1649</v>
      </c>
      <c r="C4">
        <v>23.16</v>
      </c>
    </row>
    <row r="5" spans="1:12">
      <c r="A5" t="s">
        <v>5</v>
      </c>
      <c r="B5" t="s">
        <v>1649</v>
      </c>
      <c r="C5">
        <v>22.61</v>
      </c>
    </row>
    <row r="6" spans="1:12">
      <c r="A6" t="s">
        <v>42</v>
      </c>
      <c r="B6" t="s">
        <v>1649</v>
      </c>
      <c r="C6">
        <v>22.14</v>
      </c>
    </row>
    <row r="7" spans="1:12">
      <c r="A7" t="s">
        <v>984</v>
      </c>
      <c r="B7" t="s">
        <v>1649</v>
      </c>
      <c r="C7">
        <v>20.81</v>
      </c>
    </row>
    <row r="8" spans="1:12">
      <c r="A8" t="s">
        <v>141</v>
      </c>
      <c r="B8" t="s">
        <v>1649</v>
      </c>
      <c r="C8">
        <v>19.04</v>
      </c>
    </row>
    <row r="9" spans="1:12">
      <c r="A9" t="s">
        <v>1463</v>
      </c>
      <c r="B9" t="s">
        <v>1649</v>
      </c>
      <c r="C9">
        <v>18.440000000000001</v>
      </c>
    </row>
    <row r="10" spans="1:12">
      <c r="A10" t="s">
        <v>843</v>
      </c>
      <c r="B10" t="s">
        <v>1115</v>
      </c>
      <c r="C10">
        <v>17.41</v>
      </c>
      <c r="L10" s="29" t="s">
        <v>1334</v>
      </c>
    </row>
    <row r="11" spans="1:12">
      <c r="A11" t="s">
        <v>1635</v>
      </c>
      <c r="B11" t="s">
        <v>1649</v>
      </c>
      <c r="C11">
        <v>17.010000000000002</v>
      </c>
    </row>
    <row r="12" spans="1:12">
      <c r="A12" t="s">
        <v>1641</v>
      </c>
      <c r="B12" t="s">
        <v>1115</v>
      </c>
      <c r="C12">
        <v>16.079999999999998</v>
      </c>
    </row>
    <row r="13" spans="1:12">
      <c r="A13" t="s">
        <v>1475</v>
      </c>
      <c r="B13" t="s">
        <v>1649</v>
      </c>
      <c r="C13">
        <v>15.79</v>
      </c>
    </row>
    <row r="14" spans="1:12">
      <c r="A14" t="s">
        <v>1639</v>
      </c>
      <c r="B14" t="s">
        <v>1115</v>
      </c>
      <c r="C14">
        <v>15.63</v>
      </c>
    </row>
    <row r="15" spans="1:12">
      <c r="A15" t="s">
        <v>655</v>
      </c>
      <c r="B15" t="s">
        <v>1649</v>
      </c>
      <c r="C15">
        <v>15.43</v>
      </c>
    </row>
    <row r="16" spans="1:12">
      <c r="A16" t="s">
        <v>1640</v>
      </c>
      <c r="B16" t="s">
        <v>1115</v>
      </c>
      <c r="C16">
        <v>14.88</v>
      </c>
    </row>
    <row r="17" spans="1:3">
      <c r="A17" t="s">
        <v>1544</v>
      </c>
      <c r="B17" t="s">
        <v>1649</v>
      </c>
      <c r="C17">
        <v>14.21</v>
      </c>
    </row>
    <row r="18" spans="1:3">
      <c r="A18" t="s">
        <v>1108</v>
      </c>
      <c r="B18" t="s">
        <v>1649</v>
      </c>
      <c r="C18">
        <v>13.23</v>
      </c>
    </row>
    <row r="19" spans="1:3">
      <c r="A19" t="s">
        <v>1549</v>
      </c>
      <c r="B19" t="s">
        <v>1649</v>
      </c>
      <c r="C19">
        <v>12.91</v>
      </c>
    </row>
    <row r="20" spans="1:3">
      <c r="A20" t="s">
        <v>1646</v>
      </c>
      <c r="B20" t="s">
        <v>1649</v>
      </c>
      <c r="C20">
        <v>12.9</v>
      </c>
    </row>
    <row r="21" spans="1:3">
      <c r="A21" t="s">
        <v>124</v>
      </c>
      <c r="B21" t="s">
        <v>1649</v>
      </c>
      <c r="C21">
        <v>11.92</v>
      </c>
    </row>
    <row r="22" spans="1:3">
      <c r="A22" t="s">
        <v>1648</v>
      </c>
      <c r="B22" t="s">
        <v>1649</v>
      </c>
      <c r="C22">
        <v>11.48</v>
      </c>
    </row>
    <row r="23" spans="1:3">
      <c r="A23" t="s">
        <v>1479</v>
      </c>
      <c r="B23" t="s">
        <v>1649</v>
      </c>
      <c r="C23">
        <v>11.05</v>
      </c>
    </row>
    <row r="24" spans="1:3">
      <c r="A24" t="s">
        <v>1647</v>
      </c>
      <c r="B24" t="s">
        <v>1649</v>
      </c>
      <c r="C24">
        <v>10.54</v>
      </c>
    </row>
    <row r="25" spans="1:3">
      <c r="A25" t="s">
        <v>403</v>
      </c>
      <c r="B25" t="s">
        <v>1649</v>
      </c>
      <c r="C25">
        <v>9.56</v>
      </c>
    </row>
    <row r="26" spans="1:3">
      <c r="A26" t="s">
        <v>1642</v>
      </c>
      <c r="B26" t="s">
        <v>1115</v>
      </c>
      <c r="C26">
        <v>9.27</v>
      </c>
    </row>
    <row r="27" spans="1:3">
      <c r="A27" t="s">
        <v>1643</v>
      </c>
      <c r="B27" t="s">
        <v>1115</v>
      </c>
      <c r="C27">
        <v>9.25</v>
      </c>
    </row>
    <row r="28" spans="1:3">
      <c r="A28" t="s">
        <v>1651</v>
      </c>
      <c r="B28" t="s">
        <v>1649</v>
      </c>
      <c r="C28">
        <v>8.75</v>
      </c>
    </row>
    <row r="29" spans="1:3">
      <c r="A29" t="s">
        <v>1650</v>
      </c>
      <c r="B29" t="s">
        <v>1649</v>
      </c>
      <c r="C29">
        <v>8</v>
      </c>
    </row>
    <row r="30" spans="1:3">
      <c r="A30" t="s">
        <v>1645</v>
      </c>
      <c r="B30" t="s">
        <v>1115</v>
      </c>
      <c r="C30">
        <v>6.67</v>
      </c>
    </row>
    <row r="31" spans="1:3">
      <c r="A31" t="s">
        <v>1644</v>
      </c>
      <c r="B31" t="s">
        <v>1115</v>
      </c>
      <c r="C31">
        <v>6.22</v>
      </c>
    </row>
    <row r="32" spans="1:3">
      <c r="A32" t="s">
        <v>1477</v>
      </c>
      <c r="B32" t="s">
        <v>1649</v>
      </c>
      <c r="C32">
        <v>4.3499999999999996</v>
      </c>
    </row>
    <row r="33" spans="1:3">
      <c r="A33" t="s">
        <v>1652</v>
      </c>
      <c r="B33" t="s">
        <v>1649</v>
      </c>
      <c r="C33">
        <v>2.94</v>
      </c>
    </row>
  </sheetData>
  <sortState ref="A2:C33">
    <sortCondition descending="1" ref="C14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67"/>
  <sheetViews>
    <sheetView workbookViewId="0">
      <selection sqref="A1:C1"/>
    </sheetView>
  </sheetViews>
  <sheetFormatPr defaultRowHeight="15"/>
  <cols>
    <col min="1" max="1" width="15.85546875" bestFit="1" customWidth="1"/>
    <col min="2" max="2" width="19.85546875" bestFit="1" customWidth="1"/>
  </cols>
  <sheetData>
    <row r="1" spans="1:3">
      <c r="A1" s="1" t="s">
        <v>0</v>
      </c>
      <c r="B1" s="1" t="s">
        <v>1</v>
      </c>
      <c r="C1" s="1" t="s">
        <v>2</v>
      </c>
    </row>
    <row r="2" spans="1:3">
      <c r="A2" t="s">
        <v>27</v>
      </c>
      <c r="B2" s="30" t="s">
        <v>1336</v>
      </c>
      <c r="C2">
        <v>23.47</v>
      </c>
    </row>
    <row r="3" spans="1:3">
      <c r="A3" t="s">
        <v>166</v>
      </c>
      <c r="B3" s="32" t="s">
        <v>1338</v>
      </c>
      <c r="C3">
        <v>22.84</v>
      </c>
    </row>
    <row r="4" spans="1:3">
      <c r="A4" t="s">
        <v>47</v>
      </c>
      <c r="B4" s="32" t="s">
        <v>1338</v>
      </c>
      <c r="C4">
        <v>22.39</v>
      </c>
    </row>
    <row r="5" spans="1:3">
      <c r="A5" s="31" t="s">
        <v>34</v>
      </c>
      <c r="B5" s="30" t="s">
        <v>1335</v>
      </c>
      <c r="C5">
        <v>22.3</v>
      </c>
    </row>
    <row r="6" spans="1:3">
      <c r="A6" t="s">
        <v>37</v>
      </c>
      <c r="B6" s="30" t="s">
        <v>1336</v>
      </c>
      <c r="C6">
        <v>21.83</v>
      </c>
    </row>
    <row r="7" spans="1:3">
      <c r="A7" t="s">
        <v>1489</v>
      </c>
      <c r="B7" s="30" t="s">
        <v>1336</v>
      </c>
      <c r="C7">
        <v>19.43</v>
      </c>
    </row>
    <row r="8" spans="1:3">
      <c r="A8" t="s">
        <v>1579</v>
      </c>
      <c r="B8" s="32" t="s">
        <v>1338</v>
      </c>
      <c r="C8">
        <v>18.600000000000001</v>
      </c>
    </row>
    <row r="9" spans="1:3">
      <c r="A9" t="s">
        <v>1682</v>
      </c>
      <c r="B9" s="33" t="s">
        <v>1337</v>
      </c>
      <c r="C9">
        <v>18.38</v>
      </c>
    </row>
    <row r="10" spans="1:3">
      <c r="A10" t="s">
        <v>318</v>
      </c>
      <c r="B10" s="30" t="s">
        <v>1336</v>
      </c>
      <c r="C10">
        <v>18.059999999999999</v>
      </c>
    </row>
    <row r="11" spans="1:3">
      <c r="A11" t="s">
        <v>1695</v>
      </c>
      <c r="B11" s="32" t="s">
        <v>1338</v>
      </c>
      <c r="C11">
        <v>17.41</v>
      </c>
    </row>
    <row r="12" spans="1:3">
      <c r="A12" t="s">
        <v>941</v>
      </c>
      <c r="B12" s="32" t="s">
        <v>1338</v>
      </c>
      <c r="C12">
        <v>16.329999999999998</v>
      </c>
    </row>
    <row r="13" spans="1:3">
      <c r="A13" t="s">
        <v>1680</v>
      </c>
      <c r="B13" s="30" t="s">
        <v>1336</v>
      </c>
      <c r="C13">
        <v>16.02</v>
      </c>
    </row>
    <row r="14" spans="1:3">
      <c r="A14" t="s">
        <v>1494</v>
      </c>
      <c r="B14" s="30" t="s">
        <v>1336</v>
      </c>
      <c r="C14">
        <v>15.44</v>
      </c>
    </row>
    <row r="15" spans="1:3">
      <c r="A15" s="31" t="s">
        <v>1665</v>
      </c>
      <c r="B15" s="30" t="s">
        <v>1335</v>
      </c>
      <c r="C15">
        <v>15.15</v>
      </c>
    </row>
    <row r="16" spans="1:3">
      <c r="A16" s="31" t="s">
        <v>1661</v>
      </c>
      <c r="B16" s="30" t="s">
        <v>1335</v>
      </c>
      <c r="C16">
        <v>14.89</v>
      </c>
    </row>
    <row r="17" spans="1:3">
      <c r="A17" s="31" t="s">
        <v>1654</v>
      </c>
      <c r="B17" s="30" t="s">
        <v>1335</v>
      </c>
      <c r="C17">
        <v>14.35</v>
      </c>
    </row>
    <row r="18" spans="1:3">
      <c r="A18" t="s">
        <v>145</v>
      </c>
      <c r="B18" s="33" t="s">
        <v>1337</v>
      </c>
      <c r="C18">
        <v>13.95</v>
      </c>
    </row>
    <row r="19" spans="1:3">
      <c r="A19" s="31" t="s">
        <v>1672</v>
      </c>
      <c r="B19" s="30" t="s">
        <v>1335</v>
      </c>
      <c r="C19">
        <v>13.91</v>
      </c>
    </row>
    <row r="20" spans="1:3">
      <c r="A20" s="31" t="s">
        <v>1666</v>
      </c>
      <c r="B20" s="30" t="s">
        <v>1335</v>
      </c>
      <c r="C20">
        <v>13.83</v>
      </c>
    </row>
    <row r="21" spans="1:3">
      <c r="A21" t="s">
        <v>297</v>
      </c>
      <c r="B21" s="32" t="s">
        <v>1338</v>
      </c>
      <c r="C21">
        <v>12.96</v>
      </c>
    </row>
    <row r="22" spans="1:3">
      <c r="A22" t="s">
        <v>1683</v>
      </c>
      <c r="B22" s="33" t="s">
        <v>1337</v>
      </c>
      <c r="C22">
        <v>12.89</v>
      </c>
    </row>
    <row r="23" spans="1:3">
      <c r="A23" t="s">
        <v>1692</v>
      </c>
      <c r="B23" s="32" t="s">
        <v>1338</v>
      </c>
      <c r="C23">
        <v>12.62</v>
      </c>
    </row>
    <row r="24" spans="1:3">
      <c r="A24" s="31" t="s">
        <v>1653</v>
      </c>
      <c r="B24" s="30" t="s">
        <v>1335</v>
      </c>
      <c r="C24">
        <v>12.15</v>
      </c>
    </row>
    <row r="25" spans="1:3">
      <c r="A25" t="s">
        <v>1685</v>
      </c>
      <c r="B25" s="33" t="s">
        <v>1337</v>
      </c>
      <c r="C25">
        <v>12.13</v>
      </c>
    </row>
    <row r="26" spans="1:3">
      <c r="A26" s="31" t="s">
        <v>1660</v>
      </c>
      <c r="B26" s="30" t="s">
        <v>1335</v>
      </c>
      <c r="C26">
        <v>12.12</v>
      </c>
    </row>
    <row r="27" spans="1:3">
      <c r="A27" s="31" t="s">
        <v>1667</v>
      </c>
      <c r="B27" s="30" t="s">
        <v>1335</v>
      </c>
      <c r="C27">
        <v>12.05</v>
      </c>
    </row>
    <row r="28" spans="1:3">
      <c r="A28" t="s">
        <v>725</v>
      </c>
      <c r="B28" s="32" t="s">
        <v>1338</v>
      </c>
      <c r="C28">
        <v>11.93</v>
      </c>
    </row>
    <row r="29" spans="1:3">
      <c r="A29" t="s">
        <v>213</v>
      </c>
      <c r="B29" s="30" t="s">
        <v>1336</v>
      </c>
      <c r="C29">
        <v>11.84</v>
      </c>
    </row>
    <row r="30" spans="1:3">
      <c r="A30" t="s">
        <v>1681</v>
      </c>
      <c r="B30" s="30" t="s">
        <v>1336</v>
      </c>
      <c r="C30">
        <v>11.5</v>
      </c>
    </row>
    <row r="31" spans="1:3">
      <c r="A31" t="s">
        <v>732</v>
      </c>
      <c r="B31" s="32" t="s">
        <v>1338</v>
      </c>
      <c r="C31">
        <v>11.47</v>
      </c>
    </row>
    <row r="32" spans="1:3">
      <c r="A32" t="s">
        <v>1684</v>
      </c>
      <c r="B32" s="33" t="s">
        <v>1337</v>
      </c>
      <c r="C32">
        <v>11.4</v>
      </c>
    </row>
    <row r="33" spans="1:3">
      <c r="A33" t="s">
        <v>583</v>
      </c>
      <c r="B33" s="30" t="s">
        <v>1336</v>
      </c>
      <c r="C33">
        <v>11.22</v>
      </c>
    </row>
    <row r="34" spans="1:3">
      <c r="A34" s="31" t="s">
        <v>1655</v>
      </c>
      <c r="B34" s="30" t="s">
        <v>1335</v>
      </c>
      <c r="C34">
        <v>11.14</v>
      </c>
    </row>
    <row r="35" spans="1:3">
      <c r="A35" s="31" t="s">
        <v>1663</v>
      </c>
      <c r="B35" s="30" t="s">
        <v>1335</v>
      </c>
      <c r="C35">
        <v>10.71</v>
      </c>
    </row>
    <row r="36" spans="1:3">
      <c r="A36" t="s">
        <v>1691</v>
      </c>
      <c r="B36" s="32" t="s">
        <v>1338</v>
      </c>
      <c r="C36">
        <v>10.36</v>
      </c>
    </row>
    <row r="37" spans="1:3">
      <c r="A37" t="s">
        <v>198</v>
      </c>
      <c r="B37" s="30" t="s">
        <v>1336</v>
      </c>
      <c r="C37">
        <v>10.29</v>
      </c>
    </row>
    <row r="38" spans="1:3">
      <c r="A38" s="31" t="s">
        <v>1673</v>
      </c>
      <c r="B38" s="30" t="s">
        <v>1335</v>
      </c>
      <c r="C38">
        <v>10.18</v>
      </c>
    </row>
    <row r="39" spans="1:3">
      <c r="A39" t="s">
        <v>1686</v>
      </c>
      <c r="B39" s="33" t="s">
        <v>1337</v>
      </c>
      <c r="C39">
        <v>10.17</v>
      </c>
    </row>
    <row r="40" spans="1:3">
      <c r="A40" s="31" t="s">
        <v>1668</v>
      </c>
      <c r="B40" s="30" t="s">
        <v>1335</v>
      </c>
      <c r="C40">
        <v>10</v>
      </c>
    </row>
    <row r="41" spans="1:3">
      <c r="A41" t="s">
        <v>1689</v>
      </c>
      <c r="B41" s="32" t="s">
        <v>1338</v>
      </c>
      <c r="C41">
        <v>10</v>
      </c>
    </row>
    <row r="42" spans="1:3">
      <c r="A42" s="31" t="s">
        <v>1674</v>
      </c>
      <c r="B42" s="30" t="s">
        <v>1335</v>
      </c>
      <c r="C42">
        <v>9.8000000000000007</v>
      </c>
    </row>
    <row r="43" spans="1:3">
      <c r="A43" t="s">
        <v>1690</v>
      </c>
      <c r="B43" s="32" t="s">
        <v>1338</v>
      </c>
      <c r="C43">
        <v>9.7799999999999994</v>
      </c>
    </row>
    <row r="44" spans="1:3">
      <c r="A44" t="s">
        <v>1693</v>
      </c>
      <c r="B44" s="32" t="s">
        <v>1338</v>
      </c>
      <c r="C44">
        <v>9.4600000000000009</v>
      </c>
    </row>
    <row r="45" spans="1:3">
      <c r="A45" t="s">
        <v>1688</v>
      </c>
      <c r="B45" s="33" t="s">
        <v>1337</v>
      </c>
      <c r="C45">
        <v>9.1300000000000008</v>
      </c>
    </row>
    <row r="46" spans="1:3">
      <c r="A46" t="s">
        <v>736</v>
      </c>
      <c r="B46" s="32" t="s">
        <v>1338</v>
      </c>
      <c r="C46">
        <v>8.89</v>
      </c>
    </row>
    <row r="47" spans="1:3">
      <c r="A47" s="31" t="s">
        <v>1670</v>
      </c>
      <c r="B47" s="30" t="s">
        <v>1335</v>
      </c>
      <c r="C47">
        <v>8.67</v>
      </c>
    </row>
    <row r="48" spans="1:3">
      <c r="A48" t="s">
        <v>1687</v>
      </c>
      <c r="B48" s="33" t="s">
        <v>1337</v>
      </c>
      <c r="C48">
        <v>8.65</v>
      </c>
    </row>
    <row r="49" spans="1:3">
      <c r="A49" s="31" t="s">
        <v>1675</v>
      </c>
      <c r="B49" s="30" t="s">
        <v>1335</v>
      </c>
      <c r="C49">
        <v>8.6</v>
      </c>
    </row>
    <row r="50" spans="1:3">
      <c r="A50" s="31" t="s">
        <v>1662</v>
      </c>
      <c r="B50" s="30" t="s">
        <v>1335</v>
      </c>
      <c r="C50">
        <v>8.57</v>
      </c>
    </row>
    <row r="51" spans="1:3">
      <c r="A51" s="31" t="s">
        <v>1162</v>
      </c>
      <c r="B51" s="30" t="s">
        <v>1335</v>
      </c>
      <c r="C51">
        <v>8.4</v>
      </c>
    </row>
    <row r="52" spans="1:3">
      <c r="A52" s="31" t="s">
        <v>1657</v>
      </c>
      <c r="B52" s="30" t="s">
        <v>1335</v>
      </c>
      <c r="C52">
        <v>8.18</v>
      </c>
    </row>
    <row r="53" spans="1:3">
      <c r="A53" s="31" t="s">
        <v>1658</v>
      </c>
      <c r="B53" s="30" t="s">
        <v>1335</v>
      </c>
      <c r="C53">
        <v>8.06</v>
      </c>
    </row>
    <row r="54" spans="1:3">
      <c r="A54" s="31" t="s">
        <v>1656</v>
      </c>
      <c r="B54" s="30" t="s">
        <v>1335</v>
      </c>
      <c r="C54">
        <v>7.27</v>
      </c>
    </row>
    <row r="55" spans="1:3">
      <c r="A55" s="31" t="s">
        <v>1669</v>
      </c>
      <c r="B55" s="30" t="s">
        <v>1335</v>
      </c>
      <c r="C55">
        <v>7.24</v>
      </c>
    </row>
    <row r="56" spans="1:3">
      <c r="A56" t="s">
        <v>301</v>
      </c>
      <c r="B56" s="32" t="s">
        <v>1338</v>
      </c>
      <c r="C56">
        <v>7.18</v>
      </c>
    </row>
    <row r="57" spans="1:3">
      <c r="A57" t="s">
        <v>1588</v>
      </c>
      <c r="B57" s="32" t="s">
        <v>1338</v>
      </c>
      <c r="C57">
        <v>6.92</v>
      </c>
    </row>
    <row r="58" spans="1:3">
      <c r="A58" s="31" t="s">
        <v>1671</v>
      </c>
      <c r="B58" s="30" t="s">
        <v>1335</v>
      </c>
      <c r="C58">
        <v>6.3</v>
      </c>
    </row>
    <row r="59" spans="1:3">
      <c r="A59" s="31" t="s">
        <v>1679</v>
      </c>
      <c r="B59" s="30" t="s">
        <v>1335</v>
      </c>
      <c r="C59">
        <v>5.83</v>
      </c>
    </row>
    <row r="60" spans="1:3">
      <c r="A60" t="s">
        <v>1696</v>
      </c>
      <c r="B60" s="32" t="s">
        <v>1338</v>
      </c>
      <c r="C60">
        <v>5.56</v>
      </c>
    </row>
    <row r="61" spans="1:3">
      <c r="A61" s="31" t="s">
        <v>1676</v>
      </c>
      <c r="B61" s="30" t="s">
        <v>1335</v>
      </c>
      <c r="C61">
        <v>5</v>
      </c>
    </row>
    <row r="62" spans="1:3">
      <c r="A62" t="s">
        <v>1694</v>
      </c>
      <c r="B62" s="32" t="s">
        <v>1338</v>
      </c>
      <c r="C62">
        <v>5</v>
      </c>
    </row>
    <row r="63" spans="1:3">
      <c r="A63" s="31" t="s">
        <v>1677</v>
      </c>
      <c r="B63" s="30" t="s">
        <v>1335</v>
      </c>
      <c r="C63">
        <v>3.33</v>
      </c>
    </row>
    <row r="64" spans="1:3">
      <c r="A64" s="31" t="s">
        <v>1659</v>
      </c>
      <c r="B64" s="30" t="s">
        <v>1335</v>
      </c>
      <c r="C64">
        <v>3</v>
      </c>
    </row>
    <row r="65" spans="1:3">
      <c r="A65" t="s">
        <v>1697</v>
      </c>
      <c r="B65" s="32" t="s">
        <v>1338</v>
      </c>
      <c r="C65">
        <v>2.86</v>
      </c>
    </row>
    <row r="66" spans="1:3">
      <c r="A66" s="31" t="s">
        <v>1664</v>
      </c>
      <c r="B66" s="30" t="s">
        <v>1335</v>
      </c>
      <c r="C66">
        <v>2.5</v>
      </c>
    </row>
    <row r="67" spans="1:3">
      <c r="A67" s="31" t="s">
        <v>1678</v>
      </c>
      <c r="B67" s="30" t="s">
        <v>1335</v>
      </c>
      <c r="C67">
        <v>2.5</v>
      </c>
    </row>
  </sheetData>
  <sortState ref="A2:C67">
    <sortCondition descending="1" ref="C49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sqref="A1:C1"/>
    </sheetView>
  </sheetViews>
  <sheetFormatPr defaultRowHeight="15"/>
  <cols>
    <col min="1" max="1" width="16.28515625" bestFit="1" customWidth="1"/>
    <col min="2" max="2" width="11.85546875" bestFit="1" customWidth="1"/>
    <col min="3" max="3" width="6" bestFit="1" customWidth="1"/>
  </cols>
  <sheetData>
    <row r="1" spans="1:3">
      <c r="A1" s="1" t="s">
        <v>0</v>
      </c>
      <c r="B1" s="1" t="s">
        <v>1</v>
      </c>
      <c r="C1" s="1" t="s">
        <v>2</v>
      </c>
    </row>
    <row r="2" spans="1:3">
      <c r="A2" t="s">
        <v>861</v>
      </c>
      <c r="B2" t="s">
        <v>1339</v>
      </c>
      <c r="C2">
        <v>21.48</v>
      </c>
    </row>
    <row r="3" spans="1:3">
      <c r="A3" t="s">
        <v>869</v>
      </c>
      <c r="B3" t="s">
        <v>1339</v>
      </c>
      <c r="C3">
        <v>20.81</v>
      </c>
    </row>
    <row r="4" spans="1:3">
      <c r="A4" t="s">
        <v>1698</v>
      </c>
      <c r="B4" t="s">
        <v>1339</v>
      </c>
      <c r="C4">
        <v>17.260000000000002</v>
      </c>
    </row>
    <row r="5" spans="1:3">
      <c r="A5" t="s">
        <v>1427</v>
      </c>
      <c r="B5" t="s">
        <v>1339</v>
      </c>
      <c r="C5">
        <v>14.24</v>
      </c>
    </row>
    <row r="6" spans="1:3">
      <c r="A6" t="s">
        <v>867</v>
      </c>
      <c r="B6" t="s">
        <v>1339</v>
      </c>
      <c r="C6">
        <v>13.76</v>
      </c>
    </row>
    <row r="7" spans="1:3">
      <c r="A7" t="s">
        <v>1699</v>
      </c>
      <c r="B7" t="s">
        <v>1339</v>
      </c>
      <c r="C7">
        <v>11.72</v>
      </c>
    </row>
    <row r="8" spans="1:3">
      <c r="A8" t="s">
        <v>1701</v>
      </c>
      <c r="B8" t="s">
        <v>1339</v>
      </c>
      <c r="C8">
        <v>11.12</v>
      </c>
    </row>
    <row r="9" spans="1:3">
      <c r="A9" t="s">
        <v>1700</v>
      </c>
      <c r="B9" t="s">
        <v>1339</v>
      </c>
      <c r="C9">
        <v>10.67</v>
      </c>
    </row>
    <row r="10" spans="1:3">
      <c r="A10" t="s">
        <v>1702</v>
      </c>
      <c r="B10" t="s">
        <v>1339</v>
      </c>
      <c r="C10">
        <v>8.24</v>
      </c>
    </row>
    <row r="11" spans="1:3">
      <c r="A11" t="s">
        <v>1704</v>
      </c>
      <c r="B11" t="s">
        <v>1339</v>
      </c>
      <c r="C11">
        <v>7.39</v>
      </c>
    </row>
    <row r="12" spans="1:3">
      <c r="A12" t="s">
        <v>1705</v>
      </c>
      <c r="B12" t="s">
        <v>1339</v>
      </c>
      <c r="C12">
        <v>7.13</v>
      </c>
    </row>
    <row r="13" spans="1:3">
      <c r="A13" t="s">
        <v>1703</v>
      </c>
      <c r="B13" t="s">
        <v>1339</v>
      </c>
      <c r="C13">
        <v>6.52</v>
      </c>
    </row>
  </sheetData>
  <sortState ref="A2:C13">
    <sortCondition descending="1" ref="C8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72"/>
  <sheetViews>
    <sheetView workbookViewId="0">
      <selection activeCell="E8" sqref="E8"/>
    </sheetView>
  </sheetViews>
  <sheetFormatPr defaultRowHeight="15"/>
  <cols>
    <col min="1" max="1" width="23.85546875" bestFit="1" customWidth="1"/>
    <col min="2" max="2" width="24" bestFit="1" customWidth="1"/>
    <col min="3" max="3" width="6" bestFit="1" customWidth="1"/>
    <col min="5" max="5" width="18.140625" bestFit="1" customWidth="1"/>
    <col min="6" max="6" width="12" bestFit="1" customWidth="1"/>
  </cols>
  <sheetData>
    <row r="1" spans="1:6">
      <c r="A1" s="1" t="s">
        <v>0</v>
      </c>
      <c r="B1" s="1" t="s">
        <v>1</v>
      </c>
      <c r="C1" s="1" t="s">
        <v>2</v>
      </c>
    </row>
    <row r="2" spans="1:6">
      <c r="A2" t="s">
        <v>3</v>
      </c>
      <c r="B2" t="s">
        <v>4</v>
      </c>
      <c r="C2">
        <v>25.04</v>
      </c>
    </row>
    <row r="3" spans="1:6">
      <c r="A3" t="s">
        <v>5</v>
      </c>
      <c r="B3" t="s">
        <v>6</v>
      </c>
      <c r="C3">
        <v>23.93</v>
      </c>
      <c r="E3" t="s">
        <v>7</v>
      </c>
      <c r="F3">
        <f>AVERAGE(C2:C272)</f>
        <v>11.95303328649956</v>
      </c>
    </row>
    <row r="4" spans="1:6">
      <c r="A4" t="s">
        <v>8</v>
      </c>
      <c r="B4" t="s">
        <v>6</v>
      </c>
      <c r="C4">
        <v>23.48</v>
      </c>
      <c r="E4" t="s">
        <v>9</v>
      </c>
      <c r="F4">
        <f>MEDIAN(C2:C272)</f>
        <v>11.92</v>
      </c>
    </row>
    <row r="5" spans="1:6">
      <c r="A5" t="s">
        <v>10</v>
      </c>
      <c r="B5" t="s">
        <v>11</v>
      </c>
      <c r="C5">
        <v>22.73</v>
      </c>
      <c r="E5" t="s">
        <v>12</v>
      </c>
      <c r="F5">
        <f>QUARTILE(C2:C272,3)</f>
        <v>15.09</v>
      </c>
    </row>
    <row r="6" spans="1:6">
      <c r="A6" t="s">
        <v>13</v>
      </c>
      <c r="B6" t="s">
        <v>14</v>
      </c>
      <c r="C6">
        <v>22.18</v>
      </c>
      <c r="E6" t="s">
        <v>15</v>
      </c>
      <c r="F6">
        <f>QUARTILE(C2:C272,1)</f>
        <v>8.19</v>
      </c>
    </row>
    <row r="7" spans="1:6">
      <c r="A7" t="s">
        <v>16</v>
      </c>
      <c r="B7" t="s">
        <v>6</v>
      </c>
      <c r="C7">
        <v>22.13</v>
      </c>
      <c r="E7" t="s">
        <v>17</v>
      </c>
      <c r="F7">
        <f>STDEVP(C2:C272)</f>
        <v>4.9759881330306479</v>
      </c>
    </row>
    <row r="8" spans="1:6">
      <c r="A8" t="s">
        <v>18</v>
      </c>
      <c r="B8" t="s">
        <v>11</v>
      </c>
      <c r="C8">
        <v>22.11</v>
      </c>
      <c r="E8" s="52"/>
      <c r="F8" s="53"/>
    </row>
    <row r="9" spans="1:6">
      <c r="A9" t="s">
        <v>19</v>
      </c>
      <c r="B9" t="s">
        <v>6</v>
      </c>
      <c r="C9">
        <v>21.67</v>
      </c>
      <c r="E9" s="52"/>
      <c r="F9" s="53"/>
    </row>
    <row r="10" spans="1:6">
      <c r="A10" t="s">
        <v>20</v>
      </c>
      <c r="B10" t="s">
        <v>21</v>
      </c>
      <c r="C10">
        <v>21.56</v>
      </c>
      <c r="E10" s="52"/>
      <c r="F10" s="53"/>
    </row>
    <row r="11" spans="1:6">
      <c r="A11" t="s">
        <v>22</v>
      </c>
      <c r="B11" t="s">
        <v>23</v>
      </c>
      <c r="C11">
        <v>21.53</v>
      </c>
    </row>
    <row r="12" spans="1:6">
      <c r="A12" t="s">
        <v>24</v>
      </c>
      <c r="B12" t="s">
        <v>11</v>
      </c>
      <c r="C12">
        <v>21.45</v>
      </c>
    </row>
    <row r="13" spans="1:6">
      <c r="A13" t="s">
        <v>25</v>
      </c>
      <c r="B13" t="s">
        <v>21</v>
      </c>
      <c r="C13">
        <v>21.03</v>
      </c>
    </row>
    <row r="14" spans="1:6">
      <c r="A14" t="s">
        <v>26</v>
      </c>
      <c r="B14" t="s">
        <v>11</v>
      </c>
      <c r="C14">
        <v>21.02</v>
      </c>
    </row>
    <row r="15" spans="1:6">
      <c r="A15" t="s">
        <v>27</v>
      </c>
      <c r="B15" t="s">
        <v>11</v>
      </c>
      <c r="C15">
        <v>20.94</v>
      </c>
    </row>
    <row r="16" spans="1:6">
      <c r="A16" t="s">
        <v>28</v>
      </c>
      <c r="B16" t="s">
        <v>14</v>
      </c>
      <c r="C16">
        <v>20.39</v>
      </c>
    </row>
    <row r="17" spans="1:3">
      <c r="A17" t="s">
        <v>29</v>
      </c>
      <c r="B17" t="s">
        <v>30</v>
      </c>
      <c r="C17">
        <v>20.39</v>
      </c>
    </row>
    <row r="18" spans="1:3">
      <c r="A18" t="s">
        <v>31</v>
      </c>
      <c r="B18" t="s">
        <v>21</v>
      </c>
      <c r="C18">
        <v>20.29</v>
      </c>
    </row>
    <row r="19" spans="1:3">
      <c r="A19" t="s">
        <v>32</v>
      </c>
      <c r="B19" t="s">
        <v>14</v>
      </c>
      <c r="C19">
        <v>20.16</v>
      </c>
    </row>
    <row r="20" spans="1:3">
      <c r="A20" t="s">
        <v>33</v>
      </c>
      <c r="B20" t="s">
        <v>4</v>
      </c>
      <c r="C20">
        <v>20.04</v>
      </c>
    </row>
    <row r="21" spans="1:3">
      <c r="A21" t="s">
        <v>34</v>
      </c>
      <c r="B21" t="s">
        <v>35</v>
      </c>
      <c r="C21">
        <v>19.89</v>
      </c>
    </row>
    <row r="22" spans="1:3">
      <c r="A22" t="s">
        <v>36</v>
      </c>
      <c r="B22" t="s">
        <v>35</v>
      </c>
      <c r="C22">
        <v>19.79</v>
      </c>
    </row>
    <row r="23" spans="1:3">
      <c r="A23" t="s">
        <v>37</v>
      </c>
      <c r="B23" t="s">
        <v>11</v>
      </c>
      <c r="C23">
        <v>19.29</v>
      </c>
    </row>
    <row r="24" spans="1:3">
      <c r="A24" t="s">
        <v>38</v>
      </c>
      <c r="B24" t="s">
        <v>39</v>
      </c>
      <c r="C24">
        <v>19.2</v>
      </c>
    </row>
    <row r="25" spans="1:3">
      <c r="A25" t="s">
        <v>40</v>
      </c>
      <c r="B25" t="s">
        <v>6</v>
      </c>
      <c r="C25">
        <v>18.95</v>
      </c>
    </row>
    <row r="26" spans="1:3">
      <c r="A26" t="s">
        <v>41</v>
      </c>
      <c r="B26" t="s">
        <v>23</v>
      </c>
      <c r="C26">
        <v>18.86</v>
      </c>
    </row>
    <row r="27" spans="1:3">
      <c r="A27" t="s">
        <v>42</v>
      </c>
      <c r="B27" t="s">
        <v>6</v>
      </c>
      <c r="C27">
        <v>18.829999999999998</v>
      </c>
    </row>
    <row r="28" spans="1:3">
      <c r="A28" t="s">
        <v>43</v>
      </c>
      <c r="B28" t="s">
        <v>39</v>
      </c>
      <c r="C28">
        <v>18.82</v>
      </c>
    </row>
    <row r="29" spans="1:3">
      <c r="A29" t="s">
        <v>44</v>
      </c>
      <c r="B29" t="s">
        <v>21</v>
      </c>
      <c r="C29">
        <v>18.72</v>
      </c>
    </row>
    <row r="30" spans="1:3">
      <c r="A30" t="s">
        <v>45</v>
      </c>
      <c r="B30" t="s">
        <v>23</v>
      </c>
      <c r="C30">
        <v>18.53</v>
      </c>
    </row>
    <row r="31" spans="1:3">
      <c r="A31" t="s">
        <v>46</v>
      </c>
      <c r="B31" t="s">
        <v>14</v>
      </c>
      <c r="C31">
        <v>18.510000000000002</v>
      </c>
    </row>
    <row r="32" spans="1:3">
      <c r="A32" t="s">
        <v>47</v>
      </c>
      <c r="B32" t="s">
        <v>48</v>
      </c>
      <c r="C32">
        <v>18.420000000000002</v>
      </c>
    </row>
    <row r="33" spans="1:3">
      <c r="A33" t="s">
        <v>49</v>
      </c>
      <c r="B33" t="s">
        <v>50</v>
      </c>
      <c r="C33">
        <f>(2430/3960)*30</f>
        <v>18.40909090909091</v>
      </c>
    </row>
    <row r="34" spans="1:3">
      <c r="A34" t="s">
        <v>51</v>
      </c>
      <c r="B34" t="s">
        <v>11</v>
      </c>
      <c r="C34">
        <v>18.38</v>
      </c>
    </row>
    <row r="35" spans="1:3">
      <c r="A35" t="s">
        <v>52</v>
      </c>
      <c r="B35" t="s">
        <v>14</v>
      </c>
      <c r="C35">
        <v>18.3</v>
      </c>
    </row>
    <row r="36" spans="1:3">
      <c r="A36" t="s">
        <v>53</v>
      </c>
      <c r="B36" t="s">
        <v>48</v>
      </c>
      <c r="C36">
        <v>18.260000000000002</v>
      </c>
    </row>
    <row r="37" spans="1:3">
      <c r="A37" t="s">
        <v>54</v>
      </c>
      <c r="B37" t="s">
        <v>14</v>
      </c>
      <c r="C37">
        <v>18.23</v>
      </c>
    </row>
    <row r="38" spans="1:3">
      <c r="A38" t="s">
        <v>55</v>
      </c>
      <c r="B38" t="s">
        <v>14</v>
      </c>
      <c r="C38">
        <v>18.18</v>
      </c>
    </row>
    <row r="39" spans="1:3">
      <c r="A39" t="s">
        <v>56</v>
      </c>
      <c r="B39" t="s">
        <v>14</v>
      </c>
      <c r="C39">
        <v>18.18</v>
      </c>
    </row>
    <row r="40" spans="1:3">
      <c r="A40" t="s">
        <v>57</v>
      </c>
      <c r="B40" t="s">
        <v>23</v>
      </c>
      <c r="C40">
        <v>18.07</v>
      </c>
    </row>
    <row r="41" spans="1:3">
      <c r="A41" t="s">
        <v>58</v>
      </c>
      <c r="B41" t="s">
        <v>14</v>
      </c>
      <c r="C41">
        <v>17.93</v>
      </c>
    </row>
    <row r="42" spans="1:3">
      <c r="A42" t="s">
        <v>59</v>
      </c>
      <c r="B42" t="s">
        <v>21</v>
      </c>
      <c r="C42">
        <v>17.86</v>
      </c>
    </row>
    <row r="43" spans="1:3">
      <c r="A43" t="s">
        <v>60</v>
      </c>
      <c r="B43" t="s">
        <v>23</v>
      </c>
      <c r="C43">
        <v>17.84</v>
      </c>
    </row>
    <row r="44" spans="1:3">
      <c r="A44" t="s">
        <v>61</v>
      </c>
      <c r="B44" t="s">
        <v>39</v>
      </c>
      <c r="C44">
        <v>17.649999999999999</v>
      </c>
    </row>
    <row r="45" spans="1:3">
      <c r="A45" t="s">
        <v>62</v>
      </c>
      <c r="B45" t="s">
        <v>23</v>
      </c>
      <c r="C45">
        <v>17.46</v>
      </c>
    </row>
    <row r="46" spans="1:3">
      <c r="A46" t="s">
        <v>63</v>
      </c>
      <c r="B46" t="s">
        <v>64</v>
      </c>
      <c r="C46">
        <v>16.93</v>
      </c>
    </row>
    <row r="47" spans="1:3">
      <c r="A47" t="s">
        <v>65</v>
      </c>
      <c r="B47" t="s">
        <v>35</v>
      </c>
      <c r="C47">
        <v>16.920000000000002</v>
      </c>
    </row>
    <row r="48" spans="1:3">
      <c r="A48" t="s">
        <v>66</v>
      </c>
      <c r="B48" t="s">
        <v>39</v>
      </c>
      <c r="C48">
        <v>16.829999999999998</v>
      </c>
    </row>
    <row r="49" spans="1:3">
      <c r="A49" t="s">
        <v>67</v>
      </c>
      <c r="B49" t="s">
        <v>48</v>
      </c>
      <c r="C49">
        <v>16.82</v>
      </c>
    </row>
    <row r="50" spans="1:3">
      <c r="A50" t="s">
        <v>68</v>
      </c>
      <c r="B50" t="s">
        <v>23</v>
      </c>
      <c r="C50">
        <v>16.82</v>
      </c>
    </row>
    <row r="51" spans="1:3">
      <c r="A51" t="s">
        <v>69</v>
      </c>
      <c r="B51" t="s">
        <v>23</v>
      </c>
      <c r="C51">
        <v>16.79</v>
      </c>
    </row>
    <row r="52" spans="1:3">
      <c r="A52" t="s">
        <v>70</v>
      </c>
      <c r="B52" t="s">
        <v>21</v>
      </c>
      <c r="C52">
        <v>16.71</v>
      </c>
    </row>
    <row r="53" spans="1:3">
      <c r="A53" t="s">
        <v>71</v>
      </c>
      <c r="B53" t="s">
        <v>23</v>
      </c>
      <c r="C53">
        <v>16.7</v>
      </c>
    </row>
    <row r="54" spans="1:3">
      <c r="A54" t="s">
        <v>72</v>
      </c>
      <c r="B54" t="s">
        <v>11</v>
      </c>
      <c r="C54">
        <v>16.670000000000002</v>
      </c>
    </row>
    <row r="55" spans="1:3">
      <c r="A55" t="s">
        <v>73</v>
      </c>
      <c r="B55" t="s">
        <v>39</v>
      </c>
      <c r="C55">
        <v>16.559999999999999</v>
      </c>
    </row>
    <row r="56" spans="1:3">
      <c r="A56" t="s">
        <v>74</v>
      </c>
      <c r="B56" t="s">
        <v>14</v>
      </c>
      <c r="C56">
        <v>16.48</v>
      </c>
    </row>
    <row r="57" spans="1:3">
      <c r="A57" t="s">
        <v>75</v>
      </c>
      <c r="B57" t="s">
        <v>21</v>
      </c>
      <c r="C57">
        <v>16.48</v>
      </c>
    </row>
    <row r="58" spans="1:3">
      <c r="A58" t="s">
        <v>76</v>
      </c>
      <c r="B58" t="s">
        <v>64</v>
      </c>
      <c r="C58">
        <v>16.46</v>
      </c>
    </row>
    <row r="59" spans="1:3">
      <c r="A59" t="s">
        <v>77</v>
      </c>
      <c r="B59" t="s">
        <v>6</v>
      </c>
      <c r="C59">
        <v>16.239999999999998</v>
      </c>
    </row>
    <row r="60" spans="1:3">
      <c r="A60" t="s">
        <v>78</v>
      </c>
      <c r="B60" t="s">
        <v>21</v>
      </c>
      <c r="C60">
        <v>16.2</v>
      </c>
    </row>
    <row r="61" spans="1:3">
      <c r="A61" t="s">
        <v>79</v>
      </c>
      <c r="B61" t="s">
        <v>35</v>
      </c>
      <c r="C61">
        <v>16.18</v>
      </c>
    </row>
    <row r="62" spans="1:3">
      <c r="A62" t="s">
        <v>80</v>
      </c>
      <c r="B62" t="s">
        <v>50</v>
      </c>
      <c r="C62">
        <f>(2020/3750)*30</f>
        <v>16.16</v>
      </c>
    </row>
    <row r="63" spans="1:3">
      <c r="A63" t="s">
        <v>81</v>
      </c>
      <c r="B63" t="s">
        <v>11</v>
      </c>
      <c r="C63">
        <v>16.100000000000001</v>
      </c>
    </row>
    <row r="64" spans="1:3">
      <c r="A64" t="s">
        <v>82</v>
      </c>
      <c r="B64" t="s">
        <v>39</v>
      </c>
      <c r="C64">
        <v>15.99</v>
      </c>
    </row>
    <row r="65" spans="1:3">
      <c r="A65" t="s">
        <v>83</v>
      </c>
      <c r="B65" t="s">
        <v>64</v>
      </c>
      <c r="C65">
        <v>15.95</v>
      </c>
    </row>
    <row r="66" spans="1:3">
      <c r="A66" t="s">
        <v>84</v>
      </c>
      <c r="B66" t="s">
        <v>35</v>
      </c>
      <c r="C66">
        <v>15.9</v>
      </c>
    </row>
    <row r="67" spans="1:3">
      <c r="A67" t="s">
        <v>85</v>
      </c>
      <c r="B67" t="s">
        <v>64</v>
      </c>
      <c r="C67">
        <v>15.71</v>
      </c>
    </row>
    <row r="68" spans="1:3">
      <c r="A68" t="s">
        <v>86</v>
      </c>
      <c r="B68" t="s">
        <v>21</v>
      </c>
      <c r="C68">
        <v>15.31</v>
      </c>
    </row>
    <row r="69" spans="1:3">
      <c r="A69" t="s">
        <v>87</v>
      </c>
      <c r="B69" t="s">
        <v>39</v>
      </c>
      <c r="C69">
        <v>15.18</v>
      </c>
    </row>
    <row r="70" spans="1:3">
      <c r="A70" t="s">
        <v>88</v>
      </c>
      <c r="B70" t="s">
        <v>6</v>
      </c>
      <c r="C70">
        <v>15</v>
      </c>
    </row>
    <row r="71" spans="1:3">
      <c r="A71" t="s">
        <v>89</v>
      </c>
      <c r="B71" t="s">
        <v>14</v>
      </c>
      <c r="C71">
        <v>15</v>
      </c>
    </row>
    <row r="72" spans="1:3">
      <c r="A72" t="s">
        <v>90</v>
      </c>
      <c r="B72" t="s">
        <v>23</v>
      </c>
      <c r="C72">
        <v>14.94</v>
      </c>
    </row>
    <row r="73" spans="1:3">
      <c r="A73" t="s">
        <v>91</v>
      </c>
      <c r="B73" t="s">
        <v>30</v>
      </c>
      <c r="C73">
        <v>14.79</v>
      </c>
    </row>
    <row r="74" spans="1:3">
      <c r="A74" t="s">
        <v>92</v>
      </c>
      <c r="B74" t="s">
        <v>14</v>
      </c>
      <c r="C74">
        <v>14.74</v>
      </c>
    </row>
    <row r="75" spans="1:3">
      <c r="A75" t="s">
        <v>93</v>
      </c>
      <c r="B75" t="s">
        <v>14</v>
      </c>
      <c r="C75">
        <v>14.7</v>
      </c>
    </row>
    <row r="76" spans="1:3">
      <c r="A76" t="s">
        <v>94</v>
      </c>
      <c r="B76" t="s">
        <v>6</v>
      </c>
      <c r="C76">
        <v>14.69</v>
      </c>
    </row>
    <row r="77" spans="1:3">
      <c r="A77" t="s">
        <v>95</v>
      </c>
      <c r="B77" t="s">
        <v>4</v>
      </c>
      <c r="C77">
        <v>14.68</v>
      </c>
    </row>
    <row r="78" spans="1:3">
      <c r="A78" t="s">
        <v>96</v>
      </c>
      <c r="B78" t="s">
        <v>50</v>
      </c>
      <c r="C78">
        <f>(1580/3240)*30</f>
        <v>14.62962962962963</v>
      </c>
    </row>
    <row r="79" spans="1:3">
      <c r="A79" t="s">
        <v>97</v>
      </c>
      <c r="B79" t="s">
        <v>35</v>
      </c>
      <c r="C79">
        <v>14.58</v>
      </c>
    </row>
    <row r="80" spans="1:3">
      <c r="A80" t="s">
        <v>98</v>
      </c>
      <c r="B80" t="s">
        <v>6</v>
      </c>
      <c r="C80">
        <v>14.53</v>
      </c>
    </row>
    <row r="81" spans="1:3">
      <c r="A81" t="s">
        <v>99</v>
      </c>
      <c r="B81" t="s">
        <v>39</v>
      </c>
      <c r="C81">
        <v>14.43</v>
      </c>
    </row>
    <row r="82" spans="1:3">
      <c r="A82" t="s">
        <v>100</v>
      </c>
      <c r="B82" t="s">
        <v>101</v>
      </c>
      <c r="C82">
        <v>14.43</v>
      </c>
    </row>
    <row r="83" spans="1:3">
      <c r="A83" t="s">
        <v>102</v>
      </c>
      <c r="B83" t="s">
        <v>35</v>
      </c>
      <c r="C83">
        <v>14.41</v>
      </c>
    </row>
    <row r="84" spans="1:3">
      <c r="A84" t="s">
        <v>103</v>
      </c>
      <c r="B84" t="s">
        <v>39</v>
      </c>
      <c r="C84">
        <v>14.4</v>
      </c>
    </row>
    <row r="85" spans="1:3">
      <c r="A85" t="s">
        <v>104</v>
      </c>
      <c r="B85" t="s">
        <v>11</v>
      </c>
      <c r="C85">
        <v>14.39</v>
      </c>
    </row>
    <row r="86" spans="1:3">
      <c r="A86" t="s">
        <v>105</v>
      </c>
      <c r="B86" t="s">
        <v>35</v>
      </c>
      <c r="C86">
        <v>14.36</v>
      </c>
    </row>
    <row r="87" spans="1:3">
      <c r="A87" t="s">
        <v>106</v>
      </c>
      <c r="B87" t="s">
        <v>21</v>
      </c>
      <c r="C87">
        <v>14.29</v>
      </c>
    </row>
    <row r="88" spans="1:3">
      <c r="A88" t="s">
        <v>107</v>
      </c>
      <c r="B88" t="s">
        <v>101</v>
      </c>
      <c r="C88">
        <v>14.26</v>
      </c>
    </row>
    <row r="89" spans="1:3">
      <c r="A89" t="s">
        <v>108</v>
      </c>
      <c r="B89" t="s">
        <v>50</v>
      </c>
      <c r="C89">
        <f>(1780/3780)*30</f>
        <v>14.126984126984127</v>
      </c>
    </row>
    <row r="90" spans="1:3">
      <c r="A90" t="s">
        <v>109</v>
      </c>
      <c r="B90" t="s">
        <v>39</v>
      </c>
      <c r="C90">
        <v>13.99</v>
      </c>
    </row>
    <row r="91" spans="1:3">
      <c r="A91" t="s">
        <v>110</v>
      </c>
      <c r="B91" t="s">
        <v>30</v>
      </c>
      <c r="C91">
        <v>13.97</v>
      </c>
    </row>
    <row r="92" spans="1:3">
      <c r="A92" t="s">
        <v>111</v>
      </c>
      <c r="B92" t="s">
        <v>48</v>
      </c>
      <c r="C92">
        <v>13.95</v>
      </c>
    </row>
    <row r="93" spans="1:3">
      <c r="A93" t="s">
        <v>112</v>
      </c>
      <c r="B93" t="s">
        <v>4</v>
      </c>
      <c r="C93">
        <v>13.88</v>
      </c>
    </row>
    <row r="94" spans="1:3">
      <c r="A94" t="s">
        <v>113</v>
      </c>
      <c r="B94" t="s">
        <v>35</v>
      </c>
      <c r="C94">
        <v>13.8</v>
      </c>
    </row>
    <row r="95" spans="1:3">
      <c r="A95" t="s">
        <v>114</v>
      </c>
      <c r="B95" t="s">
        <v>6</v>
      </c>
      <c r="C95">
        <v>13.77</v>
      </c>
    </row>
    <row r="96" spans="1:3">
      <c r="A96" t="s">
        <v>115</v>
      </c>
      <c r="B96" t="s">
        <v>23</v>
      </c>
      <c r="C96">
        <v>13.71</v>
      </c>
    </row>
    <row r="97" spans="1:3">
      <c r="A97" t="s">
        <v>116</v>
      </c>
      <c r="B97" t="s">
        <v>21</v>
      </c>
      <c r="C97">
        <v>13.62</v>
      </c>
    </row>
    <row r="98" spans="1:3">
      <c r="A98" t="s">
        <v>117</v>
      </c>
      <c r="B98" t="s">
        <v>23</v>
      </c>
      <c r="C98">
        <v>13.53</v>
      </c>
    </row>
    <row r="99" spans="1:3">
      <c r="A99" t="s">
        <v>118</v>
      </c>
      <c r="B99" t="s">
        <v>14</v>
      </c>
      <c r="C99">
        <v>13.48</v>
      </c>
    </row>
    <row r="100" spans="1:3">
      <c r="A100" t="s">
        <v>119</v>
      </c>
      <c r="B100" t="s">
        <v>14</v>
      </c>
      <c r="C100">
        <v>13.43</v>
      </c>
    </row>
    <row r="101" spans="1:3">
      <c r="A101" t="s">
        <v>120</v>
      </c>
      <c r="B101" t="s">
        <v>48</v>
      </c>
      <c r="C101">
        <v>13.37</v>
      </c>
    </row>
    <row r="102" spans="1:3">
      <c r="A102" t="s">
        <v>121</v>
      </c>
      <c r="B102" t="s">
        <v>50</v>
      </c>
      <c r="C102">
        <f>(1320/2970)*30</f>
        <v>13.333333333333332</v>
      </c>
    </row>
    <row r="103" spans="1:3">
      <c r="A103" t="s">
        <v>122</v>
      </c>
      <c r="B103" t="s">
        <v>35</v>
      </c>
      <c r="C103">
        <v>13.3</v>
      </c>
    </row>
    <row r="104" spans="1:3">
      <c r="A104" t="s">
        <v>123</v>
      </c>
      <c r="B104" t="s">
        <v>4</v>
      </c>
      <c r="C104">
        <v>13.29</v>
      </c>
    </row>
    <row r="105" spans="1:3">
      <c r="A105" t="s">
        <v>124</v>
      </c>
      <c r="B105" t="s">
        <v>6</v>
      </c>
      <c r="C105">
        <v>13.28</v>
      </c>
    </row>
    <row r="106" spans="1:3">
      <c r="A106" t="s">
        <v>125</v>
      </c>
      <c r="B106" t="s">
        <v>48</v>
      </c>
      <c r="C106">
        <v>13.27</v>
      </c>
    </row>
    <row r="107" spans="1:3">
      <c r="A107" t="s">
        <v>126</v>
      </c>
      <c r="B107" t="s">
        <v>14</v>
      </c>
      <c r="C107">
        <v>13.26</v>
      </c>
    </row>
    <row r="108" spans="1:3">
      <c r="A108" t="s">
        <v>127</v>
      </c>
      <c r="B108" t="s">
        <v>23</v>
      </c>
      <c r="C108">
        <v>13.19</v>
      </c>
    </row>
    <row r="109" spans="1:3">
      <c r="A109" t="s">
        <v>128</v>
      </c>
      <c r="B109" t="s">
        <v>23</v>
      </c>
      <c r="C109">
        <v>13.15</v>
      </c>
    </row>
    <row r="110" spans="1:3">
      <c r="A110" t="s">
        <v>129</v>
      </c>
      <c r="B110" t="s">
        <v>14</v>
      </c>
      <c r="C110">
        <v>13.14</v>
      </c>
    </row>
    <row r="111" spans="1:3">
      <c r="A111" t="s">
        <v>130</v>
      </c>
      <c r="B111" t="s">
        <v>21</v>
      </c>
      <c r="C111">
        <v>13.12</v>
      </c>
    </row>
    <row r="112" spans="1:3">
      <c r="A112" t="s">
        <v>131</v>
      </c>
      <c r="B112" t="s">
        <v>48</v>
      </c>
      <c r="C112">
        <v>13.07</v>
      </c>
    </row>
    <row r="113" spans="1:3">
      <c r="A113" t="s">
        <v>132</v>
      </c>
      <c r="B113" t="s">
        <v>48</v>
      </c>
      <c r="C113">
        <v>13.04</v>
      </c>
    </row>
    <row r="114" spans="1:3">
      <c r="A114" t="s">
        <v>133</v>
      </c>
      <c r="B114" t="s">
        <v>30</v>
      </c>
      <c r="C114">
        <v>12.98</v>
      </c>
    </row>
    <row r="115" spans="1:3">
      <c r="A115" t="s">
        <v>134</v>
      </c>
      <c r="B115" t="s">
        <v>39</v>
      </c>
      <c r="C115">
        <v>12.9</v>
      </c>
    </row>
    <row r="116" spans="1:3">
      <c r="A116" t="s">
        <v>135</v>
      </c>
      <c r="B116" t="s">
        <v>11</v>
      </c>
      <c r="C116">
        <v>12.84</v>
      </c>
    </row>
    <row r="117" spans="1:3">
      <c r="A117" t="s">
        <v>136</v>
      </c>
      <c r="B117" t="s">
        <v>30</v>
      </c>
      <c r="C117">
        <v>12.78</v>
      </c>
    </row>
    <row r="118" spans="1:3">
      <c r="A118" t="s">
        <v>137</v>
      </c>
      <c r="B118" t="s">
        <v>50</v>
      </c>
      <c r="C118">
        <f>(1110/2610)*30</f>
        <v>12.758620689655173</v>
      </c>
    </row>
    <row r="119" spans="1:3">
      <c r="A119" t="s">
        <v>138</v>
      </c>
      <c r="B119" t="s">
        <v>64</v>
      </c>
      <c r="C119">
        <v>12.7</v>
      </c>
    </row>
    <row r="120" spans="1:3">
      <c r="A120" t="s">
        <v>139</v>
      </c>
      <c r="B120" t="s">
        <v>39</v>
      </c>
      <c r="C120">
        <v>12.67</v>
      </c>
    </row>
    <row r="121" spans="1:3">
      <c r="A121" t="s">
        <v>140</v>
      </c>
      <c r="B121" t="s">
        <v>101</v>
      </c>
      <c r="C121">
        <v>12.56</v>
      </c>
    </row>
    <row r="122" spans="1:3">
      <c r="A122" t="s">
        <v>141</v>
      </c>
      <c r="B122" t="s">
        <v>6</v>
      </c>
      <c r="C122">
        <v>12.54</v>
      </c>
    </row>
    <row r="123" spans="1:3">
      <c r="A123" t="s">
        <v>142</v>
      </c>
      <c r="B123" t="s">
        <v>50</v>
      </c>
      <c r="C123">
        <f>(1000/2400)*30</f>
        <v>12.5</v>
      </c>
    </row>
    <row r="124" spans="1:3">
      <c r="A124" t="s">
        <v>143</v>
      </c>
      <c r="B124" t="s">
        <v>11</v>
      </c>
      <c r="C124">
        <v>12.46</v>
      </c>
    </row>
    <row r="125" spans="1:3">
      <c r="A125" t="s">
        <v>144</v>
      </c>
      <c r="B125" t="s">
        <v>11</v>
      </c>
      <c r="C125">
        <v>12.45</v>
      </c>
    </row>
    <row r="126" spans="1:3">
      <c r="A126" t="s">
        <v>145</v>
      </c>
      <c r="B126" t="s">
        <v>21</v>
      </c>
      <c r="C126">
        <v>12.45</v>
      </c>
    </row>
    <row r="127" spans="1:3">
      <c r="A127" t="s">
        <v>146</v>
      </c>
      <c r="B127" t="s">
        <v>48</v>
      </c>
      <c r="C127">
        <v>12.44</v>
      </c>
    </row>
    <row r="128" spans="1:3">
      <c r="A128" t="s">
        <v>147</v>
      </c>
      <c r="B128" t="s">
        <v>39</v>
      </c>
      <c r="C128">
        <v>12.3</v>
      </c>
    </row>
    <row r="129" spans="1:3">
      <c r="A129" t="s">
        <v>148</v>
      </c>
      <c r="B129" t="s">
        <v>6</v>
      </c>
      <c r="C129">
        <v>12.26</v>
      </c>
    </row>
    <row r="130" spans="1:3">
      <c r="A130" t="s">
        <v>149</v>
      </c>
      <c r="B130" t="s">
        <v>6</v>
      </c>
      <c r="C130">
        <v>12.22</v>
      </c>
    </row>
    <row r="131" spans="1:3">
      <c r="A131" t="s">
        <v>150</v>
      </c>
      <c r="B131" t="s">
        <v>6</v>
      </c>
      <c r="C131">
        <v>12.22</v>
      </c>
    </row>
    <row r="132" spans="1:3">
      <c r="A132" t="s">
        <v>151</v>
      </c>
      <c r="B132" t="s">
        <v>39</v>
      </c>
      <c r="C132">
        <v>12.08</v>
      </c>
    </row>
    <row r="133" spans="1:3">
      <c r="A133" t="s">
        <v>152</v>
      </c>
      <c r="B133" t="s">
        <v>14</v>
      </c>
      <c r="C133">
        <v>12.08</v>
      </c>
    </row>
    <row r="134" spans="1:3">
      <c r="A134" t="s">
        <v>153</v>
      </c>
      <c r="B134" t="s">
        <v>14</v>
      </c>
      <c r="C134">
        <v>12.06</v>
      </c>
    </row>
    <row r="135" spans="1:3">
      <c r="A135" t="s">
        <v>154</v>
      </c>
      <c r="B135" t="s">
        <v>50</v>
      </c>
      <c r="C135">
        <f>(1120/2790)*30</f>
        <v>12.043010752688172</v>
      </c>
    </row>
    <row r="136" spans="1:3">
      <c r="A136" t="s">
        <v>155</v>
      </c>
      <c r="B136" t="s">
        <v>14</v>
      </c>
      <c r="C136">
        <v>12.04</v>
      </c>
    </row>
    <row r="137" spans="1:3">
      <c r="A137" t="s">
        <v>156</v>
      </c>
      <c r="B137" t="s">
        <v>30</v>
      </c>
      <c r="C137">
        <v>11.92</v>
      </c>
    </row>
    <row r="138" spans="1:3">
      <c r="A138" t="s">
        <v>157</v>
      </c>
      <c r="B138" t="s">
        <v>39</v>
      </c>
      <c r="C138">
        <v>11.91</v>
      </c>
    </row>
    <row r="139" spans="1:3">
      <c r="A139" t="s">
        <v>158</v>
      </c>
      <c r="B139" t="s">
        <v>23</v>
      </c>
      <c r="C139">
        <v>11.91</v>
      </c>
    </row>
    <row r="140" spans="1:3">
      <c r="A140" t="s">
        <v>159</v>
      </c>
      <c r="B140" t="s">
        <v>14</v>
      </c>
      <c r="C140">
        <v>11.76</v>
      </c>
    </row>
    <row r="141" spans="1:3">
      <c r="A141" t="s">
        <v>160</v>
      </c>
      <c r="B141" t="s">
        <v>30</v>
      </c>
      <c r="C141">
        <v>11.7</v>
      </c>
    </row>
    <row r="142" spans="1:3">
      <c r="A142" t="s">
        <v>161</v>
      </c>
      <c r="B142" t="s">
        <v>48</v>
      </c>
      <c r="C142">
        <v>11.53</v>
      </c>
    </row>
    <row r="143" spans="1:3">
      <c r="A143" t="s">
        <v>162</v>
      </c>
      <c r="B143" t="s">
        <v>6</v>
      </c>
      <c r="C143">
        <v>11.46</v>
      </c>
    </row>
    <row r="144" spans="1:3">
      <c r="A144" t="s">
        <v>163</v>
      </c>
      <c r="B144" t="s">
        <v>48</v>
      </c>
      <c r="C144">
        <v>11.46</v>
      </c>
    </row>
    <row r="145" spans="1:3">
      <c r="A145" t="s">
        <v>164</v>
      </c>
      <c r="B145" t="s">
        <v>101</v>
      </c>
      <c r="C145">
        <v>11.43</v>
      </c>
    </row>
    <row r="146" spans="1:3">
      <c r="A146" t="s">
        <v>165</v>
      </c>
      <c r="B146" t="s">
        <v>30</v>
      </c>
      <c r="C146">
        <v>11.38</v>
      </c>
    </row>
    <row r="147" spans="1:3">
      <c r="A147" t="s">
        <v>166</v>
      </c>
      <c r="B147" t="s">
        <v>48</v>
      </c>
      <c r="C147">
        <v>11.33</v>
      </c>
    </row>
    <row r="148" spans="1:3">
      <c r="A148" t="s">
        <v>167</v>
      </c>
      <c r="B148" t="s">
        <v>50</v>
      </c>
      <c r="C148">
        <f>(860/2280)*30</f>
        <v>11.315789473684211</v>
      </c>
    </row>
    <row r="149" spans="1:3">
      <c r="A149" t="s">
        <v>168</v>
      </c>
      <c r="B149" t="s">
        <v>35</v>
      </c>
      <c r="C149">
        <v>11.25</v>
      </c>
    </row>
    <row r="150" spans="1:3">
      <c r="A150" t="s">
        <v>169</v>
      </c>
      <c r="B150" t="s">
        <v>4</v>
      </c>
      <c r="C150">
        <v>11.12</v>
      </c>
    </row>
    <row r="151" spans="1:3">
      <c r="A151" t="s">
        <v>170</v>
      </c>
      <c r="B151" t="s">
        <v>48</v>
      </c>
      <c r="C151">
        <v>11.11</v>
      </c>
    </row>
    <row r="152" spans="1:3">
      <c r="A152" t="s">
        <v>171</v>
      </c>
      <c r="B152" t="s">
        <v>11</v>
      </c>
      <c r="C152">
        <v>11.09</v>
      </c>
    </row>
    <row r="153" spans="1:3">
      <c r="A153" t="s">
        <v>172</v>
      </c>
      <c r="B153" t="s">
        <v>35</v>
      </c>
      <c r="C153">
        <v>10.89</v>
      </c>
    </row>
    <row r="154" spans="1:3">
      <c r="A154" t="s">
        <v>173</v>
      </c>
      <c r="B154" t="s">
        <v>39</v>
      </c>
      <c r="C154">
        <v>10.82</v>
      </c>
    </row>
    <row r="155" spans="1:3">
      <c r="A155" t="s">
        <v>174</v>
      </c>
      <c r="B155" t="s">
        <v>39</v>
      </c>
      <c r="C155">
        <v>10.71</v>
      </c>
    </row>
    <row r="156" spans="1:3">
      <c r="A156" t="s">
        <v>175</v>
      </c>
      <c r="B156" t="s">
        <v>48</v>
      </c>
      <c r="C156">
        <v>10.58</v>
      </c>
    </row>
    <row r="157" spans="1:3">
      <c r="A157" t="s">
        <v>176</v>
      </c>
      <c r="B157" t="s">
        <v>48</v>
      </c>
      <c r="C157">
        <v>10.54</v>
      </c>
    </row>
    <row r="158" spans="1:3">
      <c r="A158" t="s">
        <v>177</v>
      </c>
      <c r="B158" t="s">
        <v>4</v>
      </c>
      <c r="C158">
        <v>10.43</v>
      </c>
    </row>
    <row r="159" spans="1:3">
      <c r="A159" t="s">
        <v>178</v>
      </c>
      <c r="B159" t="s">
        <v>101</v>
      </c>
      <c r="C159">
        <v>10.41</v>
      </c>
    </row>
    <row r="160" spans="1:3">
      <c r="A160" t="s">
        <v>179</v>
      </c>
      <c r="B160" t="s">
        <v>6</v>
      </c>
      <c r="C160">
        <v>10.4</v>
      </c>
    </row>
    <row r="161" spans="1:3">
      <c r="A161" t="s">
        <v>180</v>
      </c>
      <c r="B161" t="s">
        <v>48</v>
      </c>
      <c r="C161">
        <v>10.38</v>
      </c>
    </row>
    <row r="162" spans="1:3">
      <c r="A162" t="s">
        <v>181</v>
      </c>
      <c r="B162" t="s">
        <v>21</v>
      </c>
      <c r="C162">
        <v>10.36</v>
      </c>
    </row>
    <row r="163" spans="1:3">
      <c r="A163" t="s">
        <v>182</v>
      </c>
      <c r="B163" t="s">
        <v>39</v>
      </c>
      <c r="C163">
        <v>10.32</v>
      </c>
    </row>
    <row r="164" spans="1:3">
      <c r="A164" t="s">
        <v>183</v>
      </c>
      <c r="B164" t="s">
        <v>6</v>
      </c>
      <c r="C164">
        <v>10.31</v>
      </c>
    </row>
    <row r="165" spans="1:3">
      <c r="A165" t="s">
        <v>184</v>
      </c>
      <c r="B165" t="s">
        <v>64</v>
      </c>
      <c r="C165">
        <v>10.199999999999999</v>
      </c>
    </row>
    <row r="166" spans="1:3">
      <c r="A166" t="s">
        <v>185</v>
      </c>
      <c r="B166" t="s">
        <v>21</v>
      </c>
      <c r="C166">
        <v>10.18</v>
      </c>
    </row>
    <row r="167" spans="1:3">
      <c r="A167" t="s">
        <v>186</v>
      </c>
      <c r="B167" t="s">
        <v>50</v>
      </c>
      <c r="C167">
        <f>(720/2130)*30</f>
        <v>10.140845070422536</v>
      </c>
    </row>
    <row r="168" spans="1:3">
      <c r="A168" t="s">
        <v>187</v>
      </c>
      <c r="B168" t="s">
        <v>6</v>
      </c>
      <c r="C168">
        <v>10</v>
      </c>
    </row>
    <row r="169" spans="1:3">
      <c r="A169" t="s">
        <v>188</v>
      </c>
      <c r="B169" t="s">
        <v>14</v>
      </c>
      <c r="C169">
        <v>10</v>
      </c>
    </row>
    <row r="170" spans="1:3">
      <c r="A170" t="s">
        <v>189</v>
      </c>
      <c r="B170" t="s">
        <v>30</v>
      </c>
      <c r="C170">
        <v>10</v>
      </c>
    </row>
    <row r="171" spans="1:3">
      <c r="A171" t="s">
        <v>190</v>
      </c>
      <c r="B171" t="s">
        <v>50</v>
      </c>
      <c r="C171">
        <f>(640/1950)*30</f>
        <v>9.8461538461538467</v>
      </c>
    </row>
    <row r="172" spans="1:3">
      <c r="A172" t="s">
        <v>191</v>
      </c>
      <c r="B172" t="s">
        <v>4</v>
      </c>
      <c r="C172">
        <v>9.75</v>
      </c>
    </row>
    <row r="173" spans="1:3">
      <c r="A173" t="s">
        <v>192</v>
      </c>
      <c r="B173" t="s">
        <v>39</v>
      </c>
      <c r="C173">
        <v>9.75</v>
      </c>
    </row>
    <row r="174" spans="1:3">
      <c r="A174" t="s">
        <v>193</v>
      </c>
      <c r="B174" t="s">
        <v>64</v>
      </c>
      <c r="C174">
        <v>9.73</v>
      </c>
    </row>
    <row r="175" spans="1:3">
      <c r="A175" t="s">
        <v>194</v>
      </c>
      <c r="B175" t="s">
        <v>14</v>
      </c>
      <c r="C175">
        <v>9.64</v>
      </c>
    </row>
    <row r="176" spans="1:3">
      <c r="A176" t="s">
        <v>195</v>
      </c>
      <c r="B176" t="s">
        <v>39</v>
      </c>
      <c r="C176">
        <v>9.6</v>
      </c>
    </row>
    <row r="177" spans="1:3">
      <c r="A177" t="s">
        <v>196</v>
      </c>
      <c r="B177" t="s">
        <v>64</v>
      </c>
      <c r="C177">
        <v>9.59</v>
      </c>
    </row>
    <row r="178" spans="1:3">
      <c r="A178" t="s">
        <v>197</v>
      </c>
      <c r="B178" t="s">
        <v>35</v>
      </c>
      <c r="C178">
        <v>9.4700000000000006</v>
      </c>
    </row>
    <row r="179" spans="1:3">
      <c r="A179" t="s">
        <v>198</v>
      </c>
      <c r="B179" t="s">
        <v>11</v>
      </c>
      <c r="C179">
        <v>9.44</v>
      </c>
    </row>
    <row r="180" spans="1:3">
      <c r="A180" t="s">
        <v>199</v>
      </c>
      <c r="B180" t="s">
        <v>14</v>
      </c>
      <c r="C180">
        <v>9.41</v>
      </c>
    </row>
    <row r="181" spans="1:3">
      <c r="A181" t="s">
        <v>200</v>
      </c>
      <c r="B181" t="s">
        <v>35</v>
      </c>
      <c r="C181">
        <v>9.3800000000000008</v>
      </c>
    </row>
    <row r="182" spans="1:3">
      <c r="A182" t="s">
        <v>201</v>
      </c>
      <c r="B182" t="s">
        <v>14</v>
      </c>
      <c r="C182">
        <v>9.3000000000000007</v>
      </c>
    </row>
    <row r="183" spans="1:3">
      <c r="A183" t="s">
        <v>202</v>
      </c>
      <c r="B183" t="s">
        <v>23</v>
      </c>
      <c r="C183">
        <v>9.3000000000000007</v>
      </c>
    </row>
    <row r="184" spans="1:3">
      <c r="A184" t="s">
        <v>203</v>
      </c>
      <c r="B184" t="s">
        <v>21</v>
      </c>
      <c r="C184">
        <v>9.3000000000000007</v>
      </c>
    </row>
    <row r="185" spans="1:3">
      <c r="A185" t="s">
        <v>204</v>
      </c>
      <c r="B185" t="s">
        <v>30</v>
      </c>
      <c r="C185">
        <v>9.2899999999999991</v>
      </c>
    </row>
    <row r="186" spans="1:3">
      <c r="A186" t="s">
        <v>205</v>
      </c>
      <c r="B186" t="s">
        <v>39</v>
      </c>
      <c r="C186">
        <v>9.24</v>
      </c>
    </row>
    <row r="187" spans="1:3">
      <c r="A187" t="s">
        <v>206</v>
      </c>
      <c r="B187" t="s">
        <v>4</v>
      </c>
      <c r="C187">
        <v>9.23</v>
      </c>
    </row>
    <row r="188" spans="1:3">
      <c r="A188" t="s">
        <v>207</v>
      </c>
      <c r="B188" t="s">
        <v>50</v>
      </c>
      <c r="C188">
        <f>(460/1500)*30</f>
        <v>9.1999999999999993</v>
      </c>
    </row>
    <row r="189" spans="1:3">
      <c r="A189" t="s">
        <v>208</v>
      </c>
      <c r="B189" t="s">
        <v>39</v>
      </c>
      <c r="C189">
        <v>9.19</v>
      </c>
    </row>
    <row r="190" spans="1:3">
      <c r="A190" t="s">
        <v>209</v>
      </c>
      <c r="B190" t="s">
        <v>48</v>
      </c>
      <c r="C190">
        <v>9.17</v>
      </c>
    </row>
    <row r="191" spans="1:3">
      <c r="A191" t="s">
        <v>210</v>
      </c>
      <c r="B191" t="s">
        <v>48</v>
      </c>
      <c r="C191">
        <v>9.1199999999999992</v>
      </c>
    </row>
    <row r="192" spans="1:3">
      <c r="A192" t="s">
        <v>211</v>
      </c>
      <c r="B192" t="s">
        <v>39</v>
      </c>
      <c r="C192">
        <v>8.77</v>
      </c>
    </row>
    <row r="193" spans="1:3">
      <c r="A193" t="s">
        <v>212</v>
      </c>
      <c r="B193" t="s">
        <v>64</v>
      </c>
      <c r="C193">
        <v>8.67</v>
      </c>
    </row>
    <row r="194" spans="1:3">
      <c r="A194" t="s">
        <v>213</v>
      </c>
      <c r="B194" t="s">
        <v>11</v>
      </c>
      <c r="C194">
        <v>8.64</v>
      </c>
    </row>
    <row r="195" spans="1:3">
      <c r="A195" t="s">
        <v>214</v>
      </c>
      <c r="B195" t="s">
        <v>30</v>
      </c>
      <c r="C195">
        <v>8.6</v>
      </c>
    </row>
    <row r="196" spans="1:3">
      <c r="A196" t="s">
        <v>215</v>
      </c>
      <c r="B196" t="s">
        <v>30</v>
      </c>
      <c r="C196">
        <v>8.4600000000000009</v>
      </c>
    </row>
    <row r="197" spans="1:3">
      <c r="A197" t="s">
        <v>216</v>
      </c>
      <c r="B197" t="s">
        <v>35</v>
      </c>
      <c r="C197">
        <v>8.43</v>
      </c>
    </row>
    <row r="198" spans="1:3">
      <c r="A198" t="s">
        <v>217</v>
      </c>
      <c r="B198" t="s">
        <v>48</v>
      </c>
      <c r="C198">
        <v>8.39</v>
      </c>
    </row>
    <row r="199" spans="1:3">
      <c r="A199" t="s">
        <v>218</v>
      </c>
      <c r="B199" t="s">
        <v>6</v>
      </c>
      <c r="C199">
        <v>8.3800000000000008</v>
      </c>
    </row>
    <row r="200" spans="1:3">
      <c r="A200" t="s">
        <v>219</v>
      </c>
      <c r="B200" t="s">
        <v>30</v>
      </c>
      <c r="C200">
        <v>8.3699999999999992</v>
      </c>
    </row>
    <row r="201" spans="1:3">
      <c r="A201" t="s">
        <v>220</v>
      </c>
      <c r="B201" t="s">
        <v>50</v>
      </c>
      <c r="C201">
        <f>(500/1800)*30</f>
        <v>8.3333333333333339</v>
      </c>
    </row>
    <row r="202" spans="1:3">
      <c r="A202" t="s">
        <v>221</v>
      </c>
      <c r="B202" t="s">
        <v>35</v>
      </c>
      <c r="C202">
        <v>8.33</v>
      </c>
    </row>
    <row r="203" spans="1:3">
      <c r="A203" t="s">
        <v>222</v>
      </c>
      <c r="B203" t="s">
        <v>39</v>
      </c>
      <c r="C203">
        <v>8.2799999999999994</v>
      </c>
    </row>
    <row r="204" spans="1:3">
      <c r="A204" t="s">
        <v>223</v>
      </c>
      <c r="B204" t="s">
        <v>64</v>
      </c>
      <c r="C204">
        <v>8.1999999999999993</v>
      </c>
    </row>
    <row r="205" spans="1:3">
      <c r="A205" t="s">
        <v>224</v>
      </c>
      <c r="B205" t="s">
        <v>35</v>
      </c>
      <c r="C205">
        <v>8.18</v>
      </c>
    </row>
    <row r="206" spans="1:3">
      <c r="A206" t="s">
        <v>225</v>
      </c>
      <c r="B206" t="s">
        <v>14</v>
      </c>
      <c r="C206">
        <v>8.18</v>
      </c>
    </row>
    <row r="207" spans="1:3">
      <c r="A207" t="s">
        <v>226</v>
      </c>
      <c r="B207" t="s">
        <v>50</v>
      </c>
      <c r="C207">
        <f>(490/1800)*30</f>
        <v>8.1666666666666661</v>
      </c>
    </row>
    <row r="208" spans="1:3">
      <c r="A208" t="s">
        <v>227</v>
      </c>
      <c r="B208" t="s">
        <v>14</v>
      </c>
      <c r="C208">
        <v>8.06</v>
      </c>
    </row>
    <row r="209" spans="1:3">
      <c r="A209" t="s">
        <v>228</v>
      </c>
      <c r="B209" t="s">
        <v>39</v>
      </c>
      <c r="C209">
        <v>8</v>
      </c>
    </row>
    <row r="210" spans="1:3">
      <c r="A210" t="s">
        <v>229</v>
      </c>
      <c r="B210" t="s">
        <v>21</v>
      </c>
      <c r="C210">
        <v>7.94</v>
      </c>
    </row>
    <row r="211" spans="1:3">
      <c r="A211" t="s">
        <v>230</v>
      </c>
      <c r="B211" t="s">
        <v>39</v>
      </c>
      <c r="C211">
        <v>7.86</v>
      </c>
    </row>
    <row r="212" spans="1:3">
      <c r="A212" t="s">
        <v>231</v>
      </c>
      <c r="B212" t="s">
        <v>30</v>
      </c>
      <c r="C212">
        <v>7.8</v>
      </c>
    </row>
    <row r="213" spans="1:3">
      <c r="A213" t="s">
        <v>232</v>
      </c>
      <c r="B213" t="s">
        <v>39</v>
      </c>
      <c r="C213">
        <v>7.68</v>
      </c>
    </row>
    <row r="214" spans="1:3">
      <c r="A214" t="s">
        <v>233</v>
      </c>
      <c r="B214" t="s">
        <v>35</v>
      </c>
      <c r="C214">
        <v>7.5</v>
      </c>
    </row>
    <row r="215" spans="1:3">
      <c r="A215" t="s">
        <v>234</v>
      </c>
      <c r="B215" t="s">
        <v>64</v>
      </c>
      <c r="C215">
        <v>7.5</v>
      </c>
    </row>
    <row r="216" spans="1:3">
      <c r="A216" t="s">
        <v>235</v>
      </c>
      <c r="B216" t="s">
        <v>14</v>
      </c>
      <c r="C216">
        <v>7.33</v>
      </c>
    </row>
    <row r="217" spans="1:3">
      <c r="A217" t="s">
        <v>236</v>
      </c>
      <c r="B217" t="s">
        <v>48</v>
      </c>
      <c r="C217">
        <v>7.31</v>
      </c>
    </row>
    <row r="218" spans="1:3">
      <c r="A218" t="s">
        <v>237</v>
      </c>
      <c r="B218" t="s">
        <v>6</v>
      </c>
      <c r="C218">
        <v>7.21</v>
      </c>
    </row>
    <row r="219" spans="1:3">
      <c r="A219" t="s">
        <v>238</v>
      </c>
      <c r="B219" t="s">
        <v>39</v>
      </c>
      <c r="C219">
        <v>7.17</v>
      </c>
    </row>
    <row r="220" spans="1:3">
      <c r="A220" t="s">
        <v>239</v>
      </c>
      <c r="B220" t="s">
        <v>23</v>
      </c>
      <c r="C220">
        <v>7.14</v>
      </c>
    </row>
    <row r="221" spans="1:3">
      <c r="A221" t="s">
        <v>240</v>
      </c>
      <c r="B221" t="s">
        <v>30</v>
      </c>
      <c r="C221">
        <v>7.14</v>
      </c>
    </row>
    <row r="222" spans="1:3">
      <c r="A222" t="s">
        <v>241</v>
      </c>
      <c r="B222" t="s">
        <v>30</v>
      </c>
      <c r="C222">
        <v>7.1</v>
      </c>
    </row>
    <row r="223" spans="1:3">
      <c r="A223" t="s">
        <v>242</v>
      </c>
      <c r="B223" t="s">
        <v>35</v>
      </c>
      <c r="C223">
        <v>7</v>
      </c>
    </row>
    <row r="224" spans="1:3">
      <c r="A224" t="s">
        <v>243</v>
      </c>
      <c r="B224" t="s">
        <v>64</v>
      </c>
      <c r="C224">
        <v>7</v>
      </c>
    </row>
    <row r="225" spans="1:3">
      <c r="A225" t="s">
        <v>244</v>
      </c>
      <c r="B225" t="s">
        <v>64</v>
      </c>
      <c r="C225">
        <v>6.96</v>
      </c>
    </row>
    <row r="226" spans="1:3">
      <c r="A226" t="s">
        <v>245</v>
      </c>
      <c r="B226" t="s">
        <v>39</v>
      </c>
      <c r="C226">
        <v>6.92</v>
      </c>
    </row>
    <row r="227" spans="1:3">
      <c r="A227" t="s">
        <v>246</v>
      </c>
      <c r="B227" t="s">
        <v>50</v>
      </c>
      <c r="C227">
        <f>(290/1260)*30</f>
        <v>6.9047619047619042</v>
      </c>
    </row>
    <row r="228" spans="1:3">
      <c r="A228" t="s">
        <v>247</v>
      </c>
      <c r="B228" t="s">
        <v>48</v>
      </c>
      <c r="C228">
        <v>6.88</v>
      </c>
    </row>
    <row r="229" spans="1:3">
      <c r="A229" t="s">
        <v>248</v>
      </c>
      <c r="B229" t="s">
        <v>14</v>
      </c>
      <c r="C229">
        <v>6.82</v>
      </c>
    </row>
    <row r="230" spans="1:3">
      <c r="A230" t="s">
        <v>249</v>
      </c>
      <c r="B230" t="s">
        <v>30</v>
      </c>
      <c r="C230">
        <v>6.8</v>
      </c>
    </row>
    <row r="231" spans="1:3">
      <c r="A231" t="s">
        <v>250</v>
      </c>
      <c r="B231" t="s">
        <v>35</v>
      </c>
      <c r="C231">
        <v>6.79</v>
      </c>
    </row>
    <row r="232" spans="1:3">
      <c r="A232" t="s">
        <v>251</v>
      </c>
      <c r="B232" t="s">
        <v>30</v>
      </c>
      <c r="C232">
        <v>6.77</v>
      </c>
    </row>
    <row r="233" spans="1:3">
      <c r="A233" t="s">
        <v>252</v>
      </c>
      <c r="B233" t="s">
        <v>30</v>
      </c>
      <c r="C233">
        <v>6.76</v>
      </c>
    </row>
    <row r="234" spans="1:3">
      <c r="A234" t="s">
        <v>253</v>
      </c>
      <c r="B234" t="s">
        <v>21</v>
      </c>
      <c r="C234">
        <v>6.67</v>
      </c>
    </row>
    <row r="235" spans="1:3">
      <c r="A235" t="s">
        <v>254</v>
      </c>
      <c r="B235" t="s">
        <v>64</v>
      </c>
      <c r="C235">
        <v>6.67</v>
      </c>
    </row>
    <row r="236" spans="1:3">
      <c r="A236" t="s">
        <v>255</v>
      </c>
      <c r="B236" t="s">
        <v>14</v>
      </c>
      <c r="C236">
        <v>6.43</v>
      </c>
    </row>
    <row r="237" spans="1:3">
      <c r="A237" t="s">
        <v>256</v>
      </c>
      <c r="B237" t="s">
        <v>64</v>
      </c>
      <c r="C237">
        <v>6.36</v>
      </c>
    </row>
    <row r="238" spans="1:3">
      <c r="A238" t="s">
        <v>257</v>
      </c>
      <c r="B238" t="s">
        <v>30</v>
      </c>
      <c r="C238">
        <v>6.3</v>
      </c>
    </row>
    <row r="239" spans="1:3">
      <c r="A239" t="s">
        <v>258</v>
      </c>
      <c r="B239" t="s">
        <v>30</v>
      </c>
      <c r="C239">
        <v>6.15</v>
      </c>
    </row>
    <row r="240" spans="1:3">
      <c r="A240" t="s">
        <v>259</v>
      </c>
      <c r="B240" t="s">
        <v>64</v>
      </c>
      <c r="C240">
        <v>5.87</v>
      </c>
    </row>
    <row r="241" spans="1:3">
      <c r="A241" t="s">
        <v>260</v>
      </c>
      <c r="B241" t="s">
        <v>35</v>
      </c>
      <c r="C241">
        <v>5.85</v>
      </c>
    </row>
    <row r="242" spans="1:3">
      <c r="A242" t="s">
        <v>261</v>
      </c>
      <c r="B242" t="s">
        <v>64</v>
      </c>
      <c r="C242">
        <v>5.81</v>
      </c>
    </row>
    <row r="243" spans="1:3">
      <c r="A243" t="s">
        <v>262</v>
      </c>
      <c r="B243" t="s">
        <v>35</v>
      </c>
      <c r="C243">
        <v>5.79</v>
      </c>
    </row>
    <row r="244" spans="1:3">
      <c r="A244" t="s">
        <v>263</v>
      </c>
      <c r="B244" t="s">
        <v>30</v>
      </c>
      <c r="C244">
        <v>5.79</v>
      </c>
    </row>
    <row r="245" spans="1:3">
      <c r="A245" t="s">
        <v>264</v>
      </c>
      <c r="B245" t="s">
        <v>14</v>
      </c>
      <c r="C245">
        <v>5.71</v>
      </c>
    </row>
    <row r="246" spans="1:3">
      <c r="A246" t="s">
        <v>265</v>
      </c>
      <c r="B246" t="s">
        <v>48</v>
      </c>
      <c r="C246">
        <v>5.45</v>
      </c>
    </row>
    <row r="247" spans="1:3">
      <c r="A247" t="s">
        <v>266</v>
      </c>
      <c r="B247" t="s">
        <v>64</v>
      </c>
      <c r="C247">
        <v>5.45</v>
      </c>
    </row>
    <row r="248" spans="1:3">
      <c r="A248" t="s">
        <v>267</v>
      </c>
      <c r="B248" t="s">
        <v>35</v>
      </c>
      <c r="C248">
        <v>5.38</v>
      </c>
    </row>
    <row r="249" spans="1:3">
      <c r="A249" t="s">
        <v>268</v>
      </c>
      <c r="B249" t="s">
        <v>30</v>
      </c>
      <c r="C249">
        <v>5.36</v>
      </c>
    </row>
    <row r="250" spans="1:3">
      <c r="A250" t="s">
        <v>269</v>
      </c>
      <c r="B250" t="s">
        <v>39</v>
      </c>
      <c r="C250">
        <v>5.29</v>
      </c>
    </row>
    <row r="251" spans="1:3">
      <c r="A251" t="s">
        <v>270</v>
      </c>
      <c r="B251" t="s">
        <v>35</v>
      </c>
      <c r="C251">
        <v>5</v>
      </c>
    </row>
    <row r="252" spans="1:3">
      <c r="A252" t="s">
        <v>271</v>
      </c>
      <c r="B252" t="s">
        <v>14</v>
      </c>
      <c r="C252">
        <v>5</v>
      </c>
    </row>
    <row r="253" spans="1:3">
      <c r="A253" t="s">
        <v>272</v>
      </c>
      <c r="B253" t="s">
        <v>101</v>
      </c>
      <c r="C253">
        <v>4.8600000000000003</v>
      </c>
    </row>
    <row r="254" spans="1:3">
      <c r="A254" t="s">
        <v>273</v>
      </c>
      <c r="B254" t="s">
        <v>48</v>
      </c>
      <c r="C254">
        <v>4.75</v>
      </c>
    </row>
    <row r="255" spans="1:3">
      <c r="A255" t="s">
        <v>274</v>
      </c>
      <c r="B255" t="s">
        <v>101</v>
      </c>
      <c r="C255">
        <v>4.47</v>
      </c>
    </row>
    <row r="256" spans="1:3">
      <c r="A256" t="s">
        <v>275</v>
      </c>
      <c r="B256" t="s">
        <v>35</v>
      </c>
      <c r="C256">
        <v>4.29</v>
      </c>
    </row>
    <row r="257" spans="1:3">
      <c r="A257" t="s">
        <v>276</v>
      </c>
      <c r="B257" t="s">
        <v>101</v>
      </c>
      <c r="C257">
        <v>4.21</v>
      </c>
    </row>
    <row r="258" spans="1:3">
      <c r="A258" t="s">
        <v>277</v>
      </c>
      <c r="B258" t="s">
        <v>50</v>
      </c>
      <c r="C258">
        <f>(70/510)*30</f>
        <v>4.1176470588235299</v>
      </c>
    </row>
    <row r="259" spans="1:3">
      <c r="A259" t="s">
        <v>278</v>
      </c>
      <c r="B259" t="s">
        <v>50</v>
      </c>
      <c r="C259">
        <f>(100/750)*30</f>
        <v>4</v>
      </c>
    </row>
    <row r="260" spans="1:3">
      <c r="A260" t="s">
        <v>279</v>
      </c>
      <c r="B260" t="s">
        <v>30</v>
      </c>
      <c r="C260">
        <v>4</v>
      </c>
    </row>
    <row r="261" spans="1:3">
      <c r="A261" t="s">
        <v>280</v>
      </c>
      <c r="B261" t="s">
        <v>50</v>
      </c>
      <c r="C261">
        <f>(50/390)*30</f>
        <v>3.8461538461538458</v>
      </c>
    </row>
    <row r="262" spans="1:3">
      <c r="A262" t="s">
        <v>281</v>
      </c>
      <c r="B262" t="s">
        <v>101</v>
      </c>
      <c r="C262">
        <v>3.81</v>
      </c>
    </row>
    <row r="263" spans="1:3">
      <c r="A263" t="s">
        <v>282</v>
      </c>
      <c r="B263" t="s">
        <v>48</v>
      </c>
      <c r="C263">
        <v>3.7</v>
      </c>
    </row>
    <row r="264" spans="1:3">
      <c r="A264" t="s">
        <v>283</v>
      </c>
      <c r="B264" t="s">
        <v>64</v>
      </c>
      <c r="C264">
        <v>3.57</v>
      </c>
    </row>
    <row r="265" spans="1:3">
      <c r="A265" t="s">
        <v>284</v>
      </c>
      <c r="B265" t="s">
        <v>30</v>
      </c>
      <c r="C265">
        <v>3.2</v>
      </c>
    </row>
    <row r="266" spans="1:3">
      <c r="A266" t="s">
        <v>285</v>
      </c>
      <c r="B266" t="s">
        <v>6</v>
      </c>
      <c r="C266">
        <v>3.16</v>
      </c>
    </row>
    <row r="267" spans="1:3">
      <c r="A267" t="s">
        <v>286</v>
      </c>
      <c r="B267" t="s">
        <v>30</v>
      </c>
      <c r="C267">
        <v>2.94</v>
      </c>
    </row>
    <row r="268" spans="1:3">
      <c r="A268" t="s">
        <v>287</v>
      </c>
      <c r="B268" t="s">
        <v>64</v>
      </c>
      <c r="C268">
        <v>2.67</v>
      </c>
    </row>
    <row r="269" spans="1:3">
      <c r="A269" t="s">
        <v>288</v>
      </c>
      <c r="B269" t="s">
        <v>35</v>
      </c>
      <c r="C269">
        <v>2.5</v>
      </c>
    </row>
    <row r="270" spans="1:3">
      <c r="A270" t="s">
        <v>289</v>
      </c>
      <c r="B270" t="s">
        <v>35</v>
      </c>
      <c r="C270">
        <v>2.5</v>
      </c>
    </row>
    <row r="271" spans="1:3">
      <c r="A271" t="s">
        <v>290</v>
      </c>
      <c r="B271" t="s">
        <v>30</v>
      </c>
      <c r="C271">
        <v>2.14</v>
      </c>
    </row>
    <row r="272" spans="1:3">
      <c r="A272" t="s">
        <v>291</v>
      </c>
      <c r="B272" t="s">
        <v>30</v>
      </c>
      <c r="C272">
        <v>1.82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28"/>
  <sheetViews>
    <sheetView workbookViewId="0"/>
  </sheetViews>
  <sheetFormatPr defaultRowHeight="15"/>
  <cols>
    <col min="1" max="1" width="38.85546875" bestFit="1" customWidth="1"/>
    <col min="2" max="2" width="28.140625" bestFit="1" customWidth="1"/>
    <col min="3" max="3" width="6" bestFit="1" customWidth="1"/>
    <col min="5" max="5" width="19.42578125" bestFit="1" customWidth="1"/>
  </cols>
  <sheetData>
    <row r="1" spans="1:5">
      <c r="A1" s="1" t="s">
        <v>0</v>
      </c>
      <c r="B1" s="1" t="s">
        <v>1</v>
      </c>
      <c r="C1" s="1" t="s">
        <v>2</v>
      </c>
    </row>
    <row r="2" spans="1:5">
      <c r="A2" s="58" t="s">
        <v>303</v>
      </c>
      <c r="B2" s="54" t="s">
        <v>1877</v>
      </c>
      <c r="C2">
        <v>25.19</v>
      </c>
      <c r="E2" s="58"/>
    </row>
    <row r="3" spans="1:5">
      <c r="A3" s="58" t="s">
        <v>60</v>
      </c>
      <c r="B3" s="54" t="s">
        <v>1876</v>
      </c>
      <c r="C3">
        <v>24.92</v>
      </c>
    </row>
    <row r="4" spans="1:5">
      <c r="A4" s="58" t="s">
        <v>1869</v>
      </c>
      <c r="B4" s="57" t="s">
        <v>1868</v>
      </c>
      <c r="C4">
        <v>24.73</v>
      </c>
      <c r="E4" s="57"/>
    </row>
    <row r="5" spans="1:5">
      <c r="A5" t="s">
        <v>1239</v>
      </c>
      <c r="B5" s="54" t="s">
        <v>1884</v>
      </c>
      <c r="C5">
        <v>24.38</v>
      </c>
      <c r="E5" s="57"/>
    </row>
    <row r="6" spans="1:5">
      <c r="A6" t="s">
        <v>1856</v>
      </c>
      <c r="B6" s="58" t="s">
        <v>1837</v>
      </c>
      <c r="C6">
        <v>24.09</v>
      </c>
      <c r="E6" s="58"/>
    </row>
    <row r="7" spans="1:5">
      <c r="A7" s="58" t="s">
        <v>1108</v>
      </c>
      <c r="B7" s="57" t="s">
        <v>1868</v>
      </c>
      <c r="C7">
        <v>24.04</v>
      </c>
      <c r="E7" s="58"/>
    </row>
    <row r="8" spans="1:5">
      <c r="A8" t="s">
        <v>1184</v>
      </c>
      <c r="B8" s="58" t="s">
        <v>1837</v>
      </c>
      <c r="C8">
        <v>23.87</v>
      </c>
      <c r="E8" s="58"/>
    </row>
    <row r="9" spans="1:5">
      <c r="A9" t="s">
        <v>28</v>
      </c>
      <c r="B9" s="54" t="s">
        <v>1884</v>
      </c>
      <c r="C9">
        <v>23.63</v>
      </c>
      <c r="E9" s="58"/>
    </row>
    <row r="10" spans="1:5">
      <c r="A10" t="s">
        <v>1103</v>
      </c>
      <c r="B10" s="58" t="s">
        <v>1837</v>
      </c>
      <c r="C10">
        <v>23.23</v>
      </c>
    </row>
    <row r="11" spans="1:5">
      <c r="A11" t="s">
        <v>43</v>
      </c>
      <c r="B11" s="54" t="s">
        <v>1838</v>
      </c>
      <c r="C11">
        <v>22.96</v>
      </c>
    </row>
    <row r="12" spans="1:5">
      <c r="A12" s="58" t="s">
        <v>1083</v>
      </c>
      <c r="B12" s="57" t="s">
        <v>1868</v>
      </c>
      <c r="C12">
        <v>22.87</v>
      </c>
    </row>
    <row r="13" spans="1:5">
      <c r="A13" s="57" t="s">
        <v>714</v>
      </c>
      <c r="B13" s="54" t="s">
        <v>1876</v>
      </c>
      <c r="C13">
        <v>22.57</v>
      </c>
    </row>
    <row r="14" spans="1:5">
      <c r="A14" t="s">
        <v>1887</v>
      </c>
      <c r="B14" s="54" t="s">
        <v>1884</v>
      </c>
      <c r="C14">
        <v>22.52</v>
      </c>
    </row>
    <row r="15" spans="1:5">
      <c r="A15" t="s">
        <v>1516</v>
      </c>
      <c r="B15" s="54" t="s">
        <v>1884</v>
      </c>
      <c r="C15">
        <v>22.44</v>
      </c>
    </row>
    <row r="16" spans="1:5">
      <c r="A16" t="s">
        <v>61</v>
      </c>
      <c r="B16" s="54" t="s">
        <v>1838</v>
      </c>
      <c r="C16">
        <v>22.44</v>
      </c>
    </row>
    <row r="17" spans="1:3">
      <c r="A17" s="58" t="s">
        <v>306</v>
      </c>
      <c r="B17" s="54" t="s">
        <v>1877</v>
      </c>
      <c r="C17">
        <v>22.37</v>
      </c>
    </row>
    <row r="18" spans="1:3">
      <c r="A18" t="s">
        <v>38</v>
      </c>
      <c r="B18" s="54" t="s">
        <v>1838</v>
      </c>
      <c r="C18">
        <v>22.31</v>
      </c>
    </row>
    <row r="19" spans="1:3">
      <c r="A19" s="58" t="s">
        <v>1249</v>
      </c>
      <c r="B19" s="54" t="s">
        <v>1884</v>
      </c>
      <c r="C19">
        <v>21.33</v>
      </c>
    </row>
    <row r="20" spans="1:3">
      <c r="A20" t="s">
        <v>1897</v>
      </c>
      <c r="B20" s="54" t="s">
        <v>1896</v>
      </c>
      <c r="C20">
        <v>21.15</v>
      </c>
    </row>
    <row r="21" spans="1:3">
      <c r="A21" t="s">
        <v>103</v>
      </c>
      <c r="B21" s="54" t="s">
        <v>1838</v>
      </c>
      <c r="C21">
        <v>21.14</v>
      </c>
    </row>
    <row r="22" spans="1:3">
      <c r="A22" t="s">
        <v>1892</v>
      </c>
      <c r="B22" s="54" t="s">
        <v>1838</v>
      </c>
      <c r="C22">
        <v>21.06</v>
      </c>
    </row>
    <row r="23" spans="1:3">
      <c r="A23" t="s">
        <v>82</v>
      </c>
      <c r="B23" s="54" t="s">
        <v>1838</v>
      </c>
      <c r="C23">
        <v>21.05</v>
      </c>
    </row>
    <row r="24" spans="1:3">
      <c r="A24" t="s">
        <v>377</v>
      </c>
      <c r="B24" s="54" t="s">
        <v>1884</v>
      </c>
      <c r="C24">
        <v>20.98</v>
      </c>
    </row>
    <row r="25" spans="1:3">
      <c r="A25" s="58" t="s">
        <v>1885</v>
      </c>
      <c r="B25" s="54" t="s">
        <v>1884</v>
      </c>
      <c r="C25">
        <v>20.97</v>
      </c>
    </row>
    <row r="26" spans="1:3">
      <c r="A26" t="s">
        <v>102</v>
      </c>
      <c r="B26" s="58" t="s">
        <v>1839</v>
      </c>
      <c r="C26">
        <v>20.93</v>
      </c>
    </row>
    <row r="27" spans="1:3">
      <c r="A27" s="58" t="s">
        <v>1886</v>
      </c>
      <c r="B27" s="54" t="s">
        <v>1884</v>
      </c>
      <c r="C27">
        <v>20.83</v>
      </c>
    </row>
    <row r="28" spans="1:3">
      <c r="A28" s="58" t="s">
        <v>1864</v>
      </c>
      <c r="B28" s="57" t="s">
        <v>1868</v>
      </c>
      <c r="C28">
        <v>20.78</v>
      </c>
    </row>
    <row r="29" spans="1:3">
      <c r="A29" t="s">
        <v>1770</v>
      </c>
      <c r="B29" s="58" t="s">
        <v>1839</v>
      </c>
      <c r="C29">
        <v>20.76</v>
      </c>
    </row>
    <row r="30" spans="1:3">
      <c r="A30" t="s">
        <v>1164</v>
      </c>
      <c r="B30" s="58" t="s">
        <v>1837</v>
      </c>
      <c r="C30">
        <v>20.65</v>
      </c>
    </row>
    <row r="31" spans="1:3">
      <c r="A31" t="s">
        <v>1156</v>
      </c>
      <c r="B31" s="58" t="s">
        <v>1839</v>
      </c>
      <c r="C31">
        <v>20.65</v>
      </c>
    </row>
    <row r="32" spans="1:3">
      <c r="A32" t="s">
        <v>147</v>
      </c>
      <c r="B32" s="54" t="s">
        <v>1838</v>
      </c>
      <c r="C32">
        <v>20.55</v>
      </c>
    </row>
    <row r="33" spans="1:3">
      <c r="A33" t="s">
        <v>1858</v>
      </c>
      <c r="B33" s="58" t="s">
        <v>1837</v>
      </c>
      <c r="C33">
        <v>20.39</v>
      </c>
    </row>
    <row r="34" spans="1:3">
      <c r="A34" t="s">
        <v>1114</v>
      </c>
      <c r="B34" s="58" t="s">
        <v>1837</v>
      </c>
      <c r="C34">
        <v>20.329999999999998</v>
      </c>
    </row>
    <row r="35" spans="1:3">
      <c r="A35" s="58" t="s">
        <v>1382</v>
      </c>
      <c r="B35" s="57" t="s">
        <v>1868</v>
      </c>
      <c r="C35">
        <v>20.32</v>
      </c>
    </row>
    <row r="36" spans="1:3">
      <c r="A36" t="s">
        <v>122</v>
      </c>
      <c r="B36" s="58" t="s">
        <v>1839</v>
      </c>
      <c r="C36">
        <v>20.27</v>
      </c>
    </row>
    <row r="37" spans="1:3">
      <c r="A37" t="s">
        <v>1900</v>
      </c>
      <c r="B37" s="58" t="s">
        <v>1839</v>
      </c>
      <c r="C37">
        <v>20.2</v>
      </c>
    </row>
    <row r="38" spans="1:3">
      <c r="A38" t="s">
        <v>1146</v>
      </c>
      <c r="B38" s="58" t="s">
        <v>1837</v>
      </c>
      <c r="C38">
        <v>20</v>
      </c>
    </row>
    <row r="39" spans="1:3">
      <c r="A39" t="s">
        <v>66</v>
      </c>
      <c r="B39" s="54" t="s">
        <v>1838</v>
      </c>
      <c r="C39">
        <v>20</v>
      </c>
    </row>
    <row r="40" spans="1:3">
      <c r="A40" s="57" t="s">
        <v>1173</v>
      </c>
      <c r="B40" s="57" t="s">
        <v>1868</v>
      </c>
      <c r="C40">
        <v>19.72</v>
      </c>
    </row>
    <row r="41" spans="1:3">
      <c r="A41" t="s">
        <v>152</v>
      </c>
      <c r="B41" s="54" t="s">
        <v>1884</v>
      </c>
      <c r="C41">
        <v>19.66</v>
      </c>
    </row>
    <row r="42" spans="1:3">
      <c r="A42" s="57" t="s">
        <v>1872</v>
      </c>
      <c r="B42" s="54" t="s">
        <v>1876</v>
      </c>
      <c r="C42">
        <v>18.899999999999999</v>
      </c>
    </row>
    <row r="43" spans="1:3">
      <c r="A43" t="s">
        <v>87</v>
      </c>
      <c r="B43" s="54" t="s">
        <v>1838</v>
      </c>
      <c r="C43">
        <v>18.87</v>
      </c>
    </row>
    <row r="44" spans="1:3">
      <c r="A44" t="s">
        <v>1857</v>
      </c>
      <c r="B44" s="58" t="s">
        <v>1837</v>
      </c>
      <c r="C44">
        <v>18.829999999999998</v>
      </c>
    </row>
    <row r="45" spans="1:3">
      <c r="A45" s="57" t="s">
        <v>1267</v>
      </c>
      <c r="B45" s="57" t="s">
        <v>1868</v>
      </c>
      <c r="C45">
        <v>18.829999999999998</v>
      </c>
    </row>
    <row r="46" spans="1:3">
      <c r="A46" s="58" t="s">
        <v>1870</v>
      </c>
      <c r="B46" s="57" t="s">
        <v>1868</v>
      </c>
      <c r="C46">
        <v>18.82</v>
      </c>
    </row>
    <row r="47" spans="1:3">
      <c r="A47" t="s">
        <v>1888</v>
      </c>
      <c r="B47" s="54" t="s">
        <v>1884</v>
      </c>
      <c r="C47">
        <v>18.7</v>
      </c>
    </row>
    <row r="48" spans="1:3">
      <c r="A48" s="59" t="s">
        <v>52</v>
      </c>
      <c r="B48" s="54" t="s">
        <v>1884</v>
      </c>
      <c r="C48">
        <v>18.48</v>
      </c>
    </row>
    <row r="49" spans="1:3">
      <c r="A49" t="s">
        <v>1890</v>
      </c>
      <c r="B49" s="54" t="s">
        <v>1884</v>
      </c>
      <c r="C49">
        <v>18.190000000000001</v>
      </c>
    </row>
    <row r="50" spans="1:3">
      <c r="A50" s="57" t="s">
        <v>1878</v>
      </c>
      <c r="B50" s="54" t="s">
        <v>1877</v>
      </c>
      <c r="C50">
        <v>18.05</v>
      </c>
    </row>
    <row r="51" spans="1:3">
      <c r="A51" s="58" t="s">
        <v>307</v>
      </c>
      <c r="B51" s="54" t="s">
        <v>1877</v>
      </c>
      <c r="C51">
        <v>17.850000000000001</v>
      </c>
    </row>
    <row r="52" spans="1:3">
      <c r="A52" s="59" t="s">
        <v>92</v>
      </c>
      <c r="B52" s="54" t="s">
        <v>1884</v>
      </c>
      <c r="C52">
        <v>17.8</v>
      </c>
    </row>
    <row r="53" spans="1:3">
      <c r="A53" s="58" t="s">
        <v>1859</v>
      </c>
      <c r="B53" s="58" t="s">
        <v>1837</v>
      </c>
      <c r="C53">
        <v>17.739999999999998</v>
      </c>
    </row>
    <row r="54" spans="1:3">
      <c r="A54" t="s">
        <v>778</v>
      </c>
      <c r="B54" s="54" t="s">
        <v>1896</v>
      </c>
      <c r="C54">
        <v>17.66</v>
      </c>
    </row>
    <row r="55" spans="1:3">
      <c r="A55" s="58" t="s">
        <v>1860</v>
      </c>
      <c r="B55" s="58" t="s">
        <v>1837</v>
      </c>
      <c r="C55">
        <v>17.649999999999999</v>
      </c>
    </row>
    <row r="56" spans="1:3">
      <c r="A56" s="58" t="s">
        <v>304</v>
      </c>
      <c r="B56" s="54" t="s">
        <v>1877</v>
      </c>
      <c r="C56">
        <v>17.559999999999999</v>
      </c>
    </row>
    <row r="57" spans="1:3">
      <c r="A57" t="s">
        <v>119</v>
      </c>
      <c r="B57" s="54" t="s">
        <v>1884</v>
      </c>
      <c r="C57">
        <v>17.46</v>
      </c>
    </row>
    <row r="58" spans="1:3">
      <c r="A58" s="58" t="s">
        <v>1089</v>
      </c>
      <c r="B58" s="58" t="s">
        <v>1837</v>
      </c>
      <c r="C58">
        <v>17.440000000000001</v>
      </c>
    </row>
    <row r="59" spans="1:3">
      <c r="A59" t="s">
        <v>1096</v>
      </c>
      <c r="B59" s="58" t="s">
        <v>1837</v>
      </c>
      <c r="C59">
        <v>17.39</v>
      </c>
    </row>
    <row r="60" spans="1:3">
      <c r="A60" s="58" t="s">
        <v>311</v>
      </c>
      <c r="B60" s="54" t="s">
        <v>1877</v>
      </c>
      <c r="C60">
        <v>17.190000000000001</v>
      </c>
    </row>
    <row r="61" spans="1:3">
      <c r="A61" s="58" t="s">
        <v>309</v>
      </c>
      <c r="B61" s="54" t="s">
        <v>1877</v>
      </c>
      <c r="C61">
        <v>17.12</v>
      </c>
    </row>
    <row r="62" spans="1:3">
      <c r="A62" s="58" t="s">
        <v>1170</v>
      </c>
      <c r="B62" s="58" t="s">
        <v>1837</v>
      </c>
      <c r="C62">
        <v>17.100000000000001</v>
      </c>
    </row>
    <row r="63" spans="1:3">
      <c r="A63" s="58" t="s">
        <v>41</v>
      </c>
      <c r="B63" s="54" t="s">
        <v>1876</v>
      </c>
      <c r="C63">
        <v>17.010000000000002</v>
      </c>
    </row>
    <row r="64" spans="1:3">
      <c r="A64" s="58" t="s">
        <v>1865</v>
      </c>
      <c r="B64" s="57" t="s">
        <v>1868</v>
      </c>
      <c r="C64">
        <v>16.84</v>
      </c>
    </row>
    <row r="65" spans="1:3">
      <c r="A65" s="59" t="s">
        <v>536</v>
      </c>
      <c r="B65" s="54" t="s">
        <v>1884</v>
      </c>
      <c r="C65">
        <v>16.79</v>
      </c>
    </row>
    <row r="66" spans="1:3">
      <c r="A66" t="s">
        <v>173</v>
      </c>
      <c r="B66" s="54" t="s">
        <v>1838</v>
      </c>
      <c r="C66">
        <v>16.73</v>
      </c>
    </row>
    <row r="67" spans="1:3">
      <c r="A67" t="s">
        <v>423</v>
      </c>
      <c r="B67" s="58" t="s">
        <v>1839</v>
      </c>
      <c r="C67">
        <v>16.55</v>
      </c>
    </row>
    <row r="68" spans="1:3">
      <c r="A68" s="57" t="s">
        <v>308</v>
      </c>
      <c r="B68" s="54" t="s">
        <v>1877</v>
      </c>
      <c r="C68">
        <v>16.46</v>
      </c>
    </row>
    <row r="69" spans="1:3">
      <c r="A69" t="s">
        <v>644</v>
      </c>
      <c r="B69" s="58" t="s">
        <v>1839</v>
      </c>
      <c r="C69">
        <v>16.38</v>
      </c>
    </row>
    <row r="70" spans="1:3">
      <c r="A70" s="57" t="s">
        <v>997</v>
      </c>
      <c r="B70" s="54" t="s">
        <v>1876</v>
      </c>
      <c r="C70">
        <v>16.27</v>
      </c>
    </row>
    <row r="71" spans="1:3">
      <c r="A71" s="58" t="s">
        <v>585</v>
      </c>
      <c r="B71" s="54" t="s">
        <v>1884</v>
      </c>
      <c r="C71">
        <v>16.2</v>
      </c>
    </row>
    <row r="72" spans="1:3">
      <c r="A72" s="58" t="s">
        <v>1862</v>
      </c>
      <c r="B72" s="58" t="s">
        <v>1837</v>
      </c>
      <c r="C72">
        <v>16.14</v>
      </c>
    </row>
    <row r="73" spans="1:3">
      <c r="A73" t="s">
        <v>1889</v>
      </c>
      <c r="B73" s="54" t="s">
        <v>1884</v>
      </c>
      <c r="C73">
        <v>16.05</v>
      </c>
    </row>
    <row r="74" spans="1:3">
      <c r="A74" t="s">
        <v>1893</v>
      </c>
      <c r="B74" s="54" t="s">
        <v>1838</v>
      </c>
      <c r="C74">
        <v>16</v>
      </c>
    </row>
    <row r="75" spans="1:3">
      <c r="A75" s="58" t="s">
        <v>313</v>
      </c>
      <c r="B75" s="54" t="s">
        <v>1877</v>
      </c>
      <c r="C75">
        <v>15.91</v>
      </c>
    </row>
    <row r="76" spans="1:3">
      <c r="A76" s="58" t="s">
        <v>1879</v>
      </c>
      <c r="B76" s="54" t="s">
        <v>1877</v>
      </c>
      <c r="C76">
        <v>15.83</v>
      </c>
    </row>
    <row r="77" spans="1:3">
      <c r="A77" t="s">
        <v>381</v>
      </c>
      <c r="B77" s="54" t="s">
        <v>1884</v>
      </c>
      <c r="C77">
        <v>15.76</v>
      </c>
    </row>
    <row r="78" spans="1:3">
      <c r="A78" t="s">
        <v>221</v>
      </c>
      <c r="B78" s="58" t="s">
        <v>1839</v>
      </c>
      <c r="C78">
        <v>15.44</v>
      </c>
    </row>
    <row r="79" spans="1:3">
      <c r="A79" t="s">
        <v>1899</v>
      </c>
      <c r="B79" s="54" t="s">
        <v>1896</v>
      </c>
      <c r="C79">
        <v>15.26</v>
      </c>
    </row>
    <row r="80" spans="1:3">
      <c r="A80" t="s">
        <v>1898</v>
      </c>
      <c r="B80" s="54" t="s">
        <v>1896</v>
      </c>
      <c r="C80">
        <v>14.86</v>
      </c>
    </row>
    <row r="81" spans="1:3">
      <c r="A81" s="58" t="s">
        <v>676</v>
      </c>
      <c r="B81" s="54" t="s">
        <v>1876</v>
      </c>
      <c r="C81">
        <v>14.85</v>
      </c>
    </row>
    <row r="82" spans="1:3">
      <c r="A82" t="s">
        <v>1894</v>
      </c>
      <c r="B82" s="54" t="s">
        <v>1838</v>
      </c>
      <c r="C82">
        <v>14.72</v>
      </c>
    </row>
    <row r="83" spans="1:3">
      <c r="A83" s="57" t="s">
        <v>1880</v>
      </c>
      <c r="B83" s="54" t="s">
        <v>1877</v>
      </c>
      <c r="C83">
        <v>14.67</v>
      </c>
    </row>
    <row r="84" spans="1:3">
      <c r="A84" s="58" t="s">
        <v>1881</v>
      </c>
      <c r="B84" s="54" t="s">
        <v>1877</v>
      </c>
      <c r="C84">
        <v>14.6</v>
      </c>
    </row>
    <row r="85" spans="1:3">
      <c r="A85" t="s">
        <v>174</v>
      </c>
      <c r="B85" s="54" t="s">
        <v>1838</v>
      </c>
      <c r="C85">
        <v>14.58</v>
      </c>
    </row>
    <row r="86" spans="1:3">
      <c r="A86" t="s">
        <v>151</v>
      </c>
      <c r="B86" s="54" t="s">
        <v>1838</v>
      </c>
      <c r="C86">
        <v>14.49</v>
      </c>
    </row>
    <row r="87" spans="1:3">
      <c r="A87" s="58" t="s">
        <v>1861</v>
      </c>
      <c r="B87" s="58" t="s">
        <v>1837</v>
      </c>
      <c r="C87">
        <v>14.38</v>
      </c>
    </row>
    <row r="88" spans="1:3">
      <c r="A88" t="s">
        <v>560</v>
      </c>
      <c r="B88" s="54" t="s">
        <v>1838</v>
      </c>
      <c r="C88">
        <v>14.32</v>
      </c>
    </row>
    <row r="89" spans="1:3">
      <c r="A89" s="58" t="s">
        <v>1866</v>
      </c>
      <c r="B89" s="57" t="s">
        <v>1868</v>
      </c>
      <c r="C89">
        <v>14.22</v>
      </c>
    </row>
    <row r="90" spans="1:3">
      <c r="A90" t="s">
        <v>1891</v>
      </c>
      <c r="B90" s="54" t="s">
        <v>1884</v>
      </c>
      <c r="C90">
        <v>14.21</v>
      </c>
    </row>
    <row r="91" spans="1:3">
      <c r="A91" t="s">
        <v>781</v>
      </c>
      <c r="B91" s="54" t="s">
        <v>1896</v>
      </c>
      <c r="C91">
        <v>14.17</v>
      </c>
    </row>
    <row r="92" spans="1:3">
      <c r="A92" s="57" t="s">
        <v>1874</v>
      </c>
      <c r="B92" s="54" t="s">
        <v>1876</v>
      </c>
      <c r="C92">
        <v>14.15</v>
      </c>
    </row>
    <row r="93" spans="1:3">
      <c r="A93" t="s">
        <v>235</v>
      </c>
      <c r="B93" s="54" t="s">
        <v>1884</v>
      </c>
      <c r="C93">
        <v>14.1</v>
      </c>
    </row>
    <row r="94" spans="1:3">
      <c r="A94" t="s">
        <v>250</v>
      </c>
      <c r="B94" s="58" t="s">
        <v>1839</v>
      </c>
      <c r="C94">
        <v>14.07</v>
      </c>
    </row>
    <row r="95" spans="1:3">
      <c r="A95" s="58" t="s">
        <v>1873</v>
      </c>
      <c r="B95" s="54" t="s">
        <v>1876</v>
      </c>
      <c r="C95">
        <v>13.9</v>
      </c>
    </row>
    <row r="96" spans="1:3">
      <c r="A96" s="58" t="s">
        <v>1863</v>
      </c>
      <c r="B96" s="58" t="s">
        <v>1837</v>
      </c>
      <c r="C96">
        <v>13.75</v>
      </c>
    </row>
    <row r="97" spans="1:3">
      <c r="A97" s="58" t="s">
        <v>1871</v>
      </c>
      <c r="B97" s="57" t="s">
        <v>1868</v>
      </c>
      <c r="C97">
        <v>13.54</v>
      </c>
    </row>
    <row r="98" spans="1:3">
      <c r="A98" t="s">
        <v>1517</v>
      </c>
      <c r="B98" s="54" t="s">
        <v>1884</v>
      </c>
      <c r="C98">
        <v>13.5</v>
      </c>
    </row>
    <row r="99" spans="1:3">
      <c r="A99" t="s">
        <v>109</v>
      </c>
      <c r="B99" s="54" t="s">
        <v>1838</v>
      </c>
      <c r="C99">
        <v>13.14</v>
      </c>
    </row>
    <row r="100" spans="1:3">
      <c r="A100" s="59" t="s">
        <v>380</v>
      </c>
      <c r="B100" s="54" t="s">
        <v>1884</v>
      </c>
      <c r="C100">
        <v>12.91</v>
      </c>
    </row>
    <row r="101" spans="1:3">
      <c r="A101" t="s">
        <v>1895</v>
      </c>
      <c r="B101" s="54" t="s">
        <v>1838</v>
      </c>
      <c r="C101">
        <v>12.9</v>
      </c>
    </row>
    <row r="102" spans="1:3">
      <c r="A102" s="58" t="s">
        <v>1400</v>
      </c>
      <c r="B102" s="57" t="s">
        <v>1868</v>
      </c>
      <c r="C102">
        <v>12.88</v>
      </c>
    </row>
    <row r="103" spans="1:3">
      <c r="A103" t="s">
        <v>211</v>
      </c>
      <c r="B103" s="54" t="s">
        <v>1838</v>
      </c>
      <c r="C103">
        <v>12.78</v>
      </c>
    </row>
    <row r="104" spans="1:3">
      <c r="A104" t="s">
        <v>1902</v>
      </c>
      <c r="B104" s="58" t="s">
        <v>1839</v>
      </c>
      <c r="C104">
        <v>12.69</v>
      </c>
    </row>
    <row r="105" spans="1:3">
      <c r="A105" s="58" t="s">
        <v>1883</v>
      </c>
      <c r="B105" s="54" t="s">
        <v>1877</v>
      </c>
      <c r="C105">
        <v>12.59</v>
      </c>
    </row>
    <row r="106" spans="1:3">
      <c r="A106" s="58" t="s">
        <v>1008</v>
      </c>
      <c r="B106" s="54" t="s">
        <v>1876</v>
      </c>
      <c r="C106">
        <v>12.58</v>
      </c>
    </row>
    <row r="107" spans="1:3">
      <c r="A107" s="57" t="s">
        <v>1110</v>
      </c>
      <c r="B107" s="57" t="s">
        <v>1868</v>
      </c>
      <c r="C107">
        <v>12.5</v>
      </c>
    </row>
    <row r="108" spans="1:3">
      <c r="A108" s="58" t="s">
        <v>1882</v>
      </c>
      <c r="B108" s="54" t="s">
        <v>1877</v>
      </c>
      <c r="C108">
        <v>12.37</v>
      </c>
    </row>
    <row r="109" spans="1:3">
      <c r="A109" t="s">
        <v>1214</v>
      </c>
      <c r="B109" s="58" t="s">
        <v>1839</v>
      </c>
      <c r="C109">
        <v>12.1</v>
      </c>
    </row>
    <row r="110" spans="1:3">
      <c r="A110" t="s">
        <v>157</v>
      </c>
      <c r="B110" s="54" t="s">
        <v>1838</v>
      </c>
      <c r="C110">
        <v>11.67</v>
      </c>
    </row>
    <row r="111" spans="1:3">
      <c r="A111" t="s">
        <v>248</v>
      </c>
      <c r="B111" s="54" t="s">
        <v>1884</v>
      </c>
      <c r="C111">
        <v>11.56</v>
      </c>
    </row>
    <row r="112" spans="1:3">
      <c r="A112" t="s">
        <v>1527</v>
      </c>
      <c r="B112" s="54" t="s">
        <v>1896</v>
      </c>
      <c r="C112">
        <v>11.55</v>
      </c>
    </row>
    <row r="113" spans="1:3">
      <c r="A113" t="s">
        <v>269</v>
      </c>
      <c r="B113" s="54" t="s">
        <v>1838</v>
      </c>
      <c r="C113">
        <v>11.16</v>
      </c>
    </row>
    <row r="114" spans="1:3">
      <c r="A114" s="58" t="s">
        <v>1867</v>
      </c>
      <c r="B114" s="57" t="s">
        <v>1868</v>
      </c>
      <c r="C114">
        <v>11</v>
      </c>
    </row>
    <row r="115" spans="1:3">
      <c r="A115" t="s">
        <v>1819</v>
      </c>
      <c r="B115" s="54" t="s">
        <v>1884</v>
      </c>
      <c r="C115">
        <v>10.91</v>
      </c>
    </row>
    <row r="116" spans="1:3">
      <c r="A116" t="s">
        <v>1901</v>
      </c>
      <c r="B116" s="58" t="s">
        <v>1839</v>
      </c>
      <c r="C116">
        <v>10.67</v>
      </c>
    </row>
    <row r="117" spans="1:3">
      <c r="A117" s="58" t="s">
        <v>1408</v>
      </c>
      <c r="B117" s="57" t="s">
        <v>1868</v>
      </c>
      <c r="C117">
        <v>10</v>
      </c>
    </row>
    <row r="118" spans="1:3">
      <c r="A118" t="s">
        <v>466</v>
      </c>
      <c r="B118" s="54" t="s">
        <v>1838</v>
      </c>
      <c r="C118">
        <v>10</v>
      </c>
    </row>
    <row r="119" spans="1:3">
      <c r="A119" t="s">
        <v>139</v>
      </c>
      <c r="B119" s="54" t="s">
        <v>1838</v>
      </c>
      <c r="C119">
        <v>9.23</v>
      </c>
    </row>
    <row r="120" spans="1:3">
      <c r="A120" s="58" t="s">
        <v>1001</v>
      </c>
      <c r="B120" s="54" t="s">
        <v>1876</v>
      </c>
      <c r="C120">
        <v>9.19</v>
      </c>
    </row>
    <row r="121" spans="1:3">
      <c r="A121" t="s">
        <v>1903</v>
      </c>
      <c r="B121" s="58" t="s">
        <v>1839</v>
      </c>
      <c r="C121">
        <v>8.75</v>
      </c>
    </row>
    <row r="122" spans="1:3">
      <c r="A122" t="s">
        <v>1518</v>
      </c>
      <c r="B122" s="54" t="s">
        <v>1884</v>
      </c>
      <c r="C122">
        <v>8.33</v>
      </c>
    </row>
    <row r="123" spans="1:3">
      <c r="A123" t="s">
        <v>570</v>
      </c>
      <c r="B123" s="54" t="s">
        <v>1838</v>
      </c>
      <c r="C123">
        <v>8.2100000000000009</v>
      </c>
    </row>
    <row r="124" spans="1:3">
      <c r="A124" s="58" t="s">
        <v>1396</v>
      </c>
      <c r="B124" s="57" t="s">
        <v>1868</v>
      </c>
      <c r="C124">
        <v>8.18</v>
      </c>
    </row>
    <row r="125" spans="1:3">
      <c r="A125" t="s">
        <v>271</v>
      </c>
      <c r="B125" s="54" t="s">
        <v>1884</v>
      </c>
      <c r="C125">
        <v>8.1</v>
      </c>
    </row>
    <row r="126" spans="1:3">
      <c r="A126" t="s">
        <v>953</v>
      </c>
      <c r="B126" s="58" t="s">
        <v>1839</v>
      </c>
      <c r="C126">
        <v>7.5</v>
      </c>
    </row>
    <row r="127" spans="1:3">
      <c r="A127" s="57" t="s">
        <v>1875</v>
      </c>
      <c r="B127" s="54" t="s">
        <v>1876</v>
      </c>
      <c r="C127">
        <v>6.67</v>
      </c>
    </row>
    <row r="128" spans="1:3">
      <c r="A128" t="s">
        <v>551</v>
      </c>
      <c r="B128" s="54" t="s">
        <v>1884</v>
      </c>
      <c r="C128">
        <v>6.67</v>
      </c>
    </row>
  </sheetData>
  <sortState ref="A2:C128">
    <sortCondition descending="1" ref="C110"/>
  </sortState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24"/>
  <sheetViews>
    <sheetView workbookViewId="0">
      <selection sqref="A1:C1"/>
    </sheetView>
  </sheetViews>
  <sheetFormatPr defaultColWidth="9.28515625" defaultRowHeight="15"/>
  <cols>
    <col min="1" max="1" width="26.42578125" bestFit="1" customWidth="1"/>
    <col min="2" max="2" width="27.42578125" bestFit="1" customWidth="1"/>
    <col min="3" max="3" width="6" bestFit="1" customWidth="1"/>
    <col min="5" max="5" width="18.140625" bestFit="1" customWidth="1"/>
    <col min="7" max="7" width="15.140625" bestFit="1" customWidth="1"/>
  </cols>
  <sheetData>
    <row r="1" spans="1:7">
      <c r="A1" s="1" t="s">
        <v>0</v>
      </c>
      <c r="B1" s="1" t="s">
        <v>1</v>
      </c>
      <c r="C1" s="1" t="s">
        <v>2</v>
      </c>
    </row>
    <row r="2" spans="1:7">
      <c r="A2" t="s">
        <v>10</v>
      </c>
      <c r="B2" t="s">
        <v>315</v>
      </c>
      <c r="C2">
        <v>24.01</v>
      </c>
      <c r="G2" t="s">
        <v>391</v>
      </c>
    </row>
    <row r="3" spans="1:7">
      <c r="A3" t="s">
        <v>47</v>
      </c>
      <c r="B3" t="s">
        <v>292</v>
      </c>
      <c r="C3">
        <v>23.29</v>
      </c>
      <c r="G3" t="s">
        <v>314</v>
      </c>
    </row>
    <row r="4" spans="1:7">
      <c r="A4" t="s">
        <v>394</v>
      </c>
      <c r="B4" t="s">
        <v>392</v>
      </c>
      <c r="C4">
        <v>22.98</v>
      </c>
      <c r="G4" t="s">
        <v>341</v>
      </c>
    </row>
    <row r="5" spans="1:7">
      <c r="A5" t="s">
        <v>293</v>
      </c>
      <c r="B5" t="s">
        <v>292</v>
      </c>
      <c r="C5">
        <v>22.56</v>
      </c>
      <c r="G5" t="s">
        <v>417</v>
      </c>
    </row>
    <row r="6" spans="1:7">
      <c r="A6" t="s">
        <v>393</v>
      </c>
      <c r="B6" t="s">
        <v>392</v>
      </c>
      <c r="C6">
        <v>22.48</v>
      </c>
    </row>
    <row r="7" spans="1:7">
      <c r="A7" t="s">
        <v>62</v>
      </c>
      <c r="B7" t="s">
        <v>326</v>
      </c>
      <c r="C7">
        <v>22.45</v>
      </c>
      <c r="E7" t="s">
        <v>7</v>
      </c>
      <c r="F7">
        <f>AVERAGE(C2:C224)</f>
        <v>12.340134529147983</v>
      </c>
    </row>
    <row r="8" spans="1:7">
      <c r="A8" t="s">
        <v>5</v>
      </c>
      <c r="B8" t="s">
        <v>392</v>
      </c>
      <c r="C8">
        <v>22.4</v>
      </c>
      <c r="E8" t="s">
        <v>9</v>
      </c>
      <c r="F8">
        <f>MEDIAN(C2:C224)</f>
        <v>11.45</v>
      </c>
    </row>
    <row r="9" spans="1:7">
      <c r="A9" t="s">
        <v>327</v>
      </c>
      <c r="B9" t="s">
        <v>326</v>
      </c>
      <c r="C9">
        <v>22.34</v>
      </c>
      <c r="E9" t="s">
        <v>12</v>
      </c>
      <c r="F9">
        <f>QUARTILE(C2:C224,3)</f>
        <v>16.105</v>
      </c>
    </row>
    <row r="10" spans="1:7">
      <c r="A10" t="s">
        <v>328</v>
      </c>
      <c r="B10" t="s">
        <v>326</v>
      </c>
      <c r="C10">
        <v>21.68</v>
      </c>
      <c r="E10" t="s">
        <v>15</v>
      </c>
      <c r="F10">
        <f>QUARTILE(C2:C224,1)</f>
        <v>8.8049999999999997</v>
      </c>
    </row>
    <row r="11" spans="1:7">
      <c r="A11" t="s">
        <v>44</v>
      </c>
      <c r="B11" t="s">
        <v>342</v>
      </c>
      <c r="C11">
        <v>21.66</v>
      </c>
      <c r="E11" t="s">
        <v>17</v>
      </c>
      <c r="F11">
        <f>STDEVP(C2:C224)</f>
        <v>4.9143598937967932</v>
      </c>
    </row>
    <row r="12" spans="1:7">
      <c r="A12" t="s">
        <v>316</v>
      </c>
      <c r="B12" t="s">
        <v>315</v>
      </c>
      <c r="C12">
        <v>21.37</v>
      </c>
    </row>
    <row r="13" spans="1:7">
      <c r="A13" t="s">
        <v>71</v>
      </c>
      <c r="B13" t="s">
        <v>326</v>
      </c>
      <c r="C13">
        <v>21.27</v>
      </c>
    </row>
    <row r="14" spans="1:7">
      <c r="A14" t="s">
        <v>396</v>
      </c>
      <c r="B14" t="s">
        <v>392</v>
      </c>
      <c r="C14">
        <v>21.26</v>
      </c>
    </row>
    <row r="15" spans="1:7">
      <c r="A15" t="s">
        <v>60</v>
      </c>
      <c r="B15" t="s">
        <v>326</v>
      </c>
      <c r="C15">
        <v>21.19</v>
      </c>
    </row>
    <row r="16" spans="1:7">
      <c r="A16" t="s">
        <v>424</v>
      </c>
      <c r="B16" t="s">
        <v>418</v>
      </c>
      <c r="C16">
        <v>20.48</v>
      </c>
    </row>
    <row r="17" spans="1:3">
      <c r="A17" t="s">
        <v>442</v>
      </c>
      <c r="B17" t="s">
        <v>441</v>
      </c>
      <c r="C17">
        <v>20.36</v>
      </c>
    </row>
    <row r="18" spans="1:3">
      <c r="A18" t="s">
        <v>51</v>
      </c>
      <c r="B18" t="s">
        <v>315</v>
      </c>
      <c r="C18">
        <v>20.14</v>
      </c>
    </row>
    <row r="19" spans="1:3">
      <c r="A19" t="s">
        <v>166</v>
      </c>
      <c r="B19" t="s">
        <v>292</v>
      </c>
      <c r="C19">
        <v>20.04</v>
      </c>
    </row>
    <row r="20" spans="1:3">
      <c r="A20" t="s">
        <v>36</v>
      </c>
      <c r="B20" t="s">
        <v>392</v>
      </c>
      <c r="C20">
        <v>20</v>
      </c>
    </row>
    <row r="21" spans="1:3">
      <c r="A21" t="s">
        <v>42</v>
      </c>
      <c r="B21" t="s">
        <v>436</v>
      </c>
      <c r="C21">
        <v>20</v>
      </c>
    </row>
    <row r="22" spans="1:3">
      <c r="A22" t="s">
        <v>318</v>
      </c>
      <c r="B22" t="s">
        <v>315</v>
      </c>
      <c r="C22">
        <v>19.75</v>
      </c>
    </row>
    <row r="23" spans="1:3">
      <c r="A23" t="s">
        <v>31</v>
      </c>
      <c r="B23" t="s">
        <v>342</v>
      </c>
      <c r="C23">
        <v>19.72</v>
      </c>
    </row>
    <row r="24" spans="1:3">
      <c r="A24" t="s">
        <v>29</v>
      </c>
      <c r="B24" t="s">
        <v>392</v>
      </c>
      <c r="C24">
        <v>19.7</v>
      </c>
    </row>
    <row r="25" spans="1:3">
      <c r="A25" t="s">
        <v>303</v>
      </c>
      <c r="B25" t="s">
        <v>302</v>
      </c>
      <c r="C25">
        <v>19.420000000000002</v>
      </c>
    </row>
    <row r="26" spans="1:3">
      <c r="A26" t="s">
        <v>377</v>
      </c>
      <c r="B26" t="s">
        <v>376</v>
      </c>
      <c r="C26">
        <v>19.329999999999998</v>
      </c>
    </row>
    <row r="27" spans="1:3">
      <c r="A27" t="s">
        <v>458</v>
      </c>
      <c r="B27" t="s">
        <v>478</v>
      </c>
      <c r="C27">
        <v>19.23</v>
      </c>
    </row>
    <row r="28" spans="1:3">
      <c r="A28" t="s">
        <v>70</v>
      </c>
      <c r="B28" t="s">
        <v>342</v>
      </c>
      <c r="C28">
        <v>19.170000000000002</v>
      </c>
    </row>
    <row r="29" spans="1:3">
      <c r="A29" t="s">
        <v>397</v>
      </c>
      <c r="B29" t="s">
        <v>392</v>
      </c>
      <c r="C29">
        <v>18.989999999999998</v>
      </c>
    </row>
    <row r="30" spans="1:3">
      <c r="A30" t="s">
        <v>395</v>
      </c>
      <c r="B30" t="s">
        <v>392</v>
      </c>
      <c r="C30">
        <v>18.66</v>
      </c>
    </row>
    <row r="31" spans="1:3">
      <c r="A31" t="s">
        <v>81</v>
      </c>
      <c r="B31" t="s">
        <v>315</v>
      </c>
      <c r="C31">
        <v>18.399999999999999</v>
      </c>
    </row>
    <row r="32" spans="1:3">
      <c r="A32" t="s">
        <v>344</v>
      </c>
      <c r="B32" t="s">
        <v>342</v>
      </c>
      <c r="C32">
        <v>18.36</v>
      </c>
    </row>
    <row r="33" spans="1:3">
      <c r="A33" t="s">
        <v>400</v>
      </c>
      <c r="B33" t="s">
        <v>392</v>
      </c>
      <c r="C33">
        <v>18.27</v>
      </c>
    </row>
    <row r="34" spans="1:3">
      <c r="A34" t="s">
        <v>65</v>
      </c>
      <c r="B34" t="s">
        <v>418</v>
      </c>
      <c r="C34">
        <v>18.27</v>
      </c>
    </row>
    <row r="35" spans="1:3">
      <c r="A35" t="s">
        <v>32</v>
      </c>
      <c r="B35" t="s">
        <v>376</v>
      </c>
      <c r="C35">
        <v>18.190000000000001</v>
      </c>
    </row>
    <row r="36" spans="1:3">
      <c r="A36" t="s">
        <v>398</v>
      </c>
      <c r="B36" t="s">
        <v>392</v>
      </c>
      <c r="C36">
        <v>18.04</v>
      </c>
    </row>
    <row r="37" spans="1:3">
      <c r="A37" t="s">
        <v>295</v>
      </c>
      <c r="B37" t="s">
        <v>292</v>
      </c>
      <c r="C37">
        <v>18.03</v>
      </c>
    </row>
    <row r="38" spans="1:3">
      <c r="A38" t="s">
        <v>41</v>
      </c>
      <c r="B38" t="s">
        <v>326</v>
      </c>
      <c r="C38">
        <v>17.97</v>
      </c>
    </row>
    <row r="39" spans="1:3">
      <c r="A39" t="s">
        <v>57</v>
      </c>
      <c r="B39" t="s">
        <v>326</v>
      </c>
      <c r="C39">
        <v>17.95</v>
      </c>
    </row>
    <row r="40" spans="1:3">
      <c r="A40" t="s">
        <v>294</v>
      </c>
      <c r="B40" t="s">
        <v>292</v>
      </c>
      <c r="C40">
        <v>17.940000000000001</v>
      </c>
    </row>
    <row r="41" spans="1:3">
      <c r="A41" t="s">
        <v>72</v>
      </c>
      <c r="B41" t="s">
        <v>315</v>
      </c>
      <c r="C41">
        <v>17.77</v>
      </c>
    </row>
    <row r="42" spans="1:3">
      <c r="A42" t="s">
        <v>143</v>
      </c>
      <c r="B42" t="s">
        <v>315</v>
      </c>
      <c r="C42">
        <v>17.75</v>
      </c>
    </row>
    <row r="43" spans="1:3">
      <c r="A43" t="s">
        <v>55</v>
      </c>
      <c r="B43" t="s">
        <v>376</v>
      </c>
      <c r="C43">
        <v>17.690000000000001</v>
      </c>
    </row>
    <row r="44" spans="1:3">
      <c r="A44" t="s">
        <v>86</v>
      </c>
      <c r="B44" t="s">
        <v>342</v>
      </c>
      <c r="C44">
        <v>17.68</v>
      </c>
    </row>
    <row r="45" spans="1:3">
      <c r="A45" t="s">
        <v>402</v>
      </c>
      <c r="B45" t="s">
        <v>392</v>
      </c>
      <c r="C45">
        <v>17.43</v>
      </c>
    </row>
    <row r="46" spans="1:3">
      <c r="A46" t="s">
        <v>68</v>
      </c>
      <c r="B46" t="s">
        <v>326</v>
      </c>
      <c r="C46">
        <v>17.420000000000002</v>
      </c>
    </row>
    <row r="47" spans="1:3">
      <c r="A47" t="s">
        <v>378</v>
      </c>
      <c r="B47" t="s">
        <v>376</v>
      </c>
      <c r="C47">
        <v>17.170000000000002</v>
      </c>
    </row>
    <row r="48" spans="1:3">
      <c r="A48" t="s">
        <v>58</v>
      </c>
      <c r="B48" t="s">
        <v>376</v>
      </c>
      <c r="C48">
        <v>16.97</v>
      </c>
    </row>
    <row r="49" spans="1:3">
      <c r="A49" t="s">
        <v>199</v>
      </c>
      <c r="B49" t="s">
        <v>376</v>
      </c>
      <c r="C49">
        <v>16.91</v>
      </c>
    </row>
    <row r="50" spans="1:3">
      <c r="A50" t="s">
        <v>320</v>
      </c>
      <c r="B50" t="s">
        <v>315</v>
      </c>
      <c r="C50">
        <v>16.89</v>
      </c>
    </row>
    <row r="51" spans="1:3">
      <c r="A51" t="s">
        <v>317</v>
      </c>
      <c r="B51" t="s">
        <v>315</v>
      </c>
      <c r="C51">
        <v>16.84</v>
      </c>
    </row>
    <row r="52" spans="1:3">
      <c r="A52" t="s">
        <v>84</v>
      </c>
      <c r="B52" t="s">
        <v>418</v>
      </c>
      <c r="C52">
        <v>16.63</v>
      </c>
    </row>
    <row r="53" spans="1:3">
      <c r="A53" t="s">
        <v>45</v>
      </c>
      <c r="B53" t="s">
        <v>326</v>
      </c>
      <c r="C53">
        <v>16.57</v>
      </c>
    </row>
    <row r="54" spans="1:3">
      <c r="A54" t="s">
        <v>343</v>
      </c>
      <c r="B54" t="s">
        <v>342</v>
      </c>
      <c r="C54">
        <v>16.55</v>
      </c>
    </row>
    <row r="55" spans="1:3">
      <c r="A55" t="s">
        <v>399</v>
      </c>
      <c r="B55" t="s">
        <v>392</v>
      </c>
      <c r="C55">
        <v>16.38</v>
      </c>
    </row>
    <row r="56" spans="1:3">
      <c r="A56" t="s">
        <v>419</v>
      </c>
      <c r="B56" t="s">
        <v>418</v>
      </c>
      <c r="C56">
        <v>16.37</v>
      </c>
    </row>
    <row r="57" spans="1:3">
      <c r="A57" t="s">
        <v>319</v>
      </c>
      <c r="B57" t="s">
        <v>315</v>
      </c>
      <c r="C57">
        <v>16.11</v>
      </c>
    </row>
    <row r="58" spans="1:3">
      <c r="A58" t="s">
        <v>459</v>
      </c>
      <c r="B58" t="s">
        <v>478</v>
      </c>
      <c r="C58">
        <v>16.100000000000001</v>
      </c>
    </row>
    <row r="59" spans="1:3">
      <c r="A59" t="s">
        <v>447</v>
      </c>
      <c r="B59" t="s">
        <v>441</v>
      </c>
      <c r="C59">
        <v>16.03</v>
      </c>
    </row>
    <row r="60" spans="1:3">
      <c r="A60" t="s">
        <v>116</v>
      </c>
      <c r="B60" t="s">
        <v>342</v>
      </c>
      <c r="C60">
        <v>15.86</v>
      </c>
    </row>
    <row r="61" spans="1:3">
      <c r="A61" t="s">
        <v>185</v>
      </c>
      <c r="B61" t="s">
        <v>342</v>
      </c>
      <c r="C61">
        <v>15.72</v>
      </c>
    </row>
    <row r="62" spans="1:3">
      <c r="A62" t="s">
        <v>341</v>
      </c>
      <c r="B62" t="s">
        <v>354</v>
      </c>
      <c r="C62">
        <v>15.4</v>
      </c>
    </row>
    <row r="63" spans="1:3">
      <c r="A63" t="s">
        <v>460</v>
      </c>
      <c r="B63" t="s">
        <v>478</v>
      </c>
      <c r="C63">
        <v>15.23</v>
      </c>
    </row>
    <row r="64" spans="1:3">
      <c r="A64" t="s">
        <v>401</v>
      </c>
      <c r="B64" t="s">
        <v>392</v>
      </c>
      <c r="C64">
        <v>15.17</v>
      </c>
    </row>
    <row r="65" spans="1:3">
      <c r="A65" t="s">
        <v>128</v>
      </c>
      <c r="B65" t="s">
        <v>326</v>
      </c>
      <c r="C65">
        <v>15.07</v>
      </c>
    </row>
    <row r="66" spans="1:3">
      <c r="A66" t="s">
        <v>463</v>
      </c>
      <c r="B66" t="s">
        <v>478</v>
      </c>
      <c r="C66">
        <v>14.83</v>
      </c>
    </row>
    <row r="67" spans="1:3">
      <c r="A67" t="s">
        <v>355</v>
      </c>
      <c r="B67" t="s">
        <v>354</v>
      </c>
      <c r="C67">
        <v>14.68</v>
      </c>
    </row>
    <row r="68" spans="1:3">
      <c r="A68" t="s">
        <v>404</v>
      </c>
      <c r="B68" t="s">
        <v>392</v>
      </c>
      <c r="C68">
        <v>14.62</v>
      </c>
    </row>
    <row r="69" spans="1:3">
      <c r="A69" t="s">
        <v>420</v>
      </c>
      <c r="B69" t="s">
        <v>418</v>
      </c>
      <c r="C69">
        <v>14.44</v>
      </c>
    </row>
    <row r="70" spans="1:3">
      <c r="A70" t="s">
        <v>141</v>
      </c>
      <c r="B70" t="s">
        <v>392</v>
      </c>
      <c r="C70">
        <v>14.39</v>
      </c>
    </row>
    <row r="71" spans="1:3">
      <c r="A71" t="s">
        <v>333</v>
      </c>
      <c r="B71" t="s">
        <v>326</v>
      </c>
      <c r="C71">
        <v>14.25</v>
      </c>
    </row>
    <row r="72" spans="1:3">
      <c r="A72" t="s">
        <v>356</v>
      </c>
      <c r="B72" t="s">
        <v>354</v>
      </c>
      <c r="C72">
        <v>14.2</v>
      </c>
    </row>
    <row r="73" spans="1:3">
      <c r="A73" t="s">
        <v>331</v>
      </c>
      <c r="B73" t="s">
        <v>326</v>
      </c>
      <c r="C73">
        <v>14.14</v>
      </c>
    </row>
    <row r="74" spans="1:3">
      <c r="A74" t="s">
        <v>443</v>
      </c>
      <c r="B74" t="s">
        <v>441</v>
      </c>
      <c r="C74">
        <v>14.13</v>
      </c>
    </row>
    <row r="75" spans="1:3">
      <c r="A75" t="s">
        <v>421</v>
      </c>
      <c r="B75" t="s">
        <v>418</v>
      </c>
      <c r="C75">
        <v>13.97</v>
      </c>
    </row>
    <row r="76" spans="1:3">
      <c r="A76" t="s">
        <v>93</v>
      </c>
      <c r="B76" t="s">
        <v>376</v>
      </c>
      <c r="C76">
        <v>13.88</v>
      </c>
    </row>
    <row r="77" spans="1:3">
      <c r="A77" t="s">
        <v>329</v>
      </c>
      <c r="B77" t="s">
        <v>326</v>
      </c>
      <c r="C77">
        <v>13.75</v>
      </c>
    </row>
    <row r="78" spans="1:3">
      <c r="A78" t="s">
        <v>467</v>
      </c>
      <c r="B78" t="s">
        <v>478</v>
      </c>
      <c r="C78">
        <v>13.7</v>
      </c>
    </row>
    <row r="79" spans="1:3">
      <c r="A79" t="s">
        <v>309</v>
      </c>
      <c r="B79" t="s">
        <v>302</v>
      </c>
      <c r="C79">
        <v>13.62</v>
      </c>
    </row>
    <row r="80" spans="1:3">
      <c r="A80" t="s">
        <v>321</v>
      </c>
      <c r="B80" t="s">
        <v>315</v>
      </c>
      <c r="C80">
        <v>13.58</v>
      </c>
    </row>
    <row r="81" spans="1:3">
      <c r="A81" t="s">
        <v>357</v>
      </c>
      <c r="B81" t="s">
        <v>354</v>
      </c>
      <c r="C81">
        <v>13.36</v>
      </c>
    </row>
    <row r="82" spans="1:3">
      <c r="A82" t="s">
        <v>361</v>
      </c>
      <c r="B82" t="s">
        <v>354</v>
      </c>
      <c r="C82">
        <v>13.29</v>
      </c>
    </row>
    <row r="83" spans="1:3">
      <c r="A83" t="s">
        <v>405</v>
      </c>
      <c r="B83" t="s">
        <v>392</v>
      </c>
      <c r="C83">
        <v>13.22</v>
      </c>
    </row>
    <row r="84" spans="1:3">
      <c r="A84" t="s">
        <v>106</v>
      </c>
      <c r="B84" t="s">
        <v>342</v>
      </c>
      <c r="C84">
        <v>13.19</v>
      </c>
    </row>
    <row r="85" spans="1:3">
      <c r="A85" t="s">
        <v>107</v>
      </c>
      <c r="B85" t="s">
        <v>392</v>
      </c>
      <c r="C85">
        <v>13.18</v>
      </c>
    </row>
    <row r="86" spans="1:3">
      <c r="A86" t="s">
        <v>130</v>
      </c>
      <c r="B86" t="s">
        <v>342</v>
      </c>
      <c r="C86">
        <v>13.04</v>
      </c>
    </row>
    <row r="87" spans="1:3">
      <c r="A87" t="s">
        <v>408</v>
      </c>
      <c r="B87" t="s">
        <v>392</v>
      </c>
      <c r="C87">
        <v>13</v>
      </c>
    </row>
    <row r="88" spans="1:3">
      <c r="A88" t="s">
        <v>304</v>
      </c>
      <c r="B88" t="s">
        <v>302</v>
      </c>
      <c r="C88">
        <v>12.98</v>
      </c>
    </row>
    <row r="89" spans="1:3">
      <c r="A89" t="s">
        <v>89</v>
      </c>
      <c r="B89" t="s">
        <v>376</v>
      </c>
      <c r="C89">
        <v>12.95</v>
      </c>
    </row>
    <row r="90" spans="1:3">
      <c r="A90" t="s">
        <v>345</v>
      </c>
      <c r="B90" t="s">
        <v>342</v>
      </c>
      <c r="C90">
        <v>12.93</v>
      </c>
    </row>
    <row r="91" spans="1:3">
      <c r="A91" t="s">
        <v>423</v>
      </c>
      <c r="B91" t="s">
        <v>418</v>
      </c>
      <c r="C91">
        <v>12.93</v>
      </c>
    </row>
    <row r="92" spans="1:3">
      <c r="A92" t="s">
        <v>379</v>
      </c>
      <c r="B92" t="s">
        <v>376</v>
      </c>
      <c r="C92">
        <v>12.83</v>
      </c>
    </row>
    <row r="93" spans="1:3">
      <c r="A93" t="s">
        <v>461</v>
      </c>
      <c r="B93" t="s">
        <v>478</v>
      </c>
      <c r="C93">
        <v>12.83</v>
      </c>
    </row>
    <row r="94" spans="1:3">
      <c r="A94" t="s">
        <v>468</v>
      </c>
      <c r="B94" t="s">
        <v>478</v>
      </c>
      <c r="C94">
        <v>12.82</v>
      </c>
    </row>
    <row r="95" spans="1:3">
      <c r="A95" t="s">
        <v>115</v>
      </c>
      <c r="B95" t="s">
        <v>326</v>
      </c>
      <c r="C95">
        <v>12.8</v>
      </c>
    </row>
    <row r="96" spans="1:3">
      <c r="A96" t="s">
        <v>332</v>
      </c>
      <c r="B96" t="s">
        <v>326</v>
      </c>
      <c r="C96">
        <v>12.78</v>
      </c>
    </row>
    <row r="97" spans="1:3">
      <c r="A97" t="s">
        <v>306</v>
      </c>
      <c r="B97" t="s">
        <v>302</v>
      </c>
      <c r="C97">
        <v>12.7</v>
      </c>
    </row>
    <row r="98" spans="1:3">
      <c r="A98" t="s">
        <v>437</v>
      </c>
      <c r="B98" t="s">
        <v>436</v>
      </c>
      <c r="C98">
        <v>12.55</v>
      </c>
    </row>
    <row r="99" spans="1:3">
      <c r="A99" t="s">
        <v>339</v>
      </c>
      <c r="B99" t="s">
        <v>326</v>
      </c>
      <c r="C99">
        <v>12.5</v>
      </c>
    </row>
    <row r="100" spans="1:3">
      <c r="A100" t="s">
        <v>426</v>
      </c>
      <c r="B100" t="s">
        <v>418</v>
      </c>
      <c r="C100">
        <v>12.5</v>
      </c>
    </row>
    <row r="101" spans="1:3">
      <c r="A101" t="s">
        <v>403</v>
      </c>
      <c r="B101" t="s">
        <v>392</v>
      </c>
      <c r="C101">
        <v>12.41</v>
      </c>
    </row>
    <row r="102" spans="1:3">
      <c r="A102" t="s">
        <v>335</v>
      </c>
      <c r="B102" t="s">
        <v>326</v>
      </c>
      <c r="C102">
        <v>12.36</v>
      </c>
    </row>
    <row r="103" spans="1:3">
      <c r="A103" t="s">
        <v>330</v>
      </c>
      <c r="B103" t="s">
        <v>326</v>
      </c>
      <c r="C103">
        <v>12.31</v>
      </c>
    </row>
    <row r="104" spans="1:3">
      <c r="A104" t="s">
        <v>307</v>
      </c>
      <c r="B104" t="s">
        <v>302</v>
      </c>
      <c r="C104">
        <v>12.22</v>
      </c>
    </row>
    <row r="105" spans="1:3">
      <c r="A105" t="s">
        <v>462</v>
      </c>
      <c r="B105" t="s">
        <v>478</v>
      </c>
      <c r="C105">
        <v>12.06</v>
      </c>
    </row>
    <row r="106" spans="1:3">
      <c r="A106" t="s">
        <v>322</v>
      </c>
      <c r="B106" t="s">
        <v>315</v>
      </c>
      <c r="C106">
        <v>12.05</v>
      </c>
    </row>
    <row r="107" spans="1:3">
      <c r="A107" t="s">
        <v>406</v>
      </c>
      <c r="B107" t="s">
        <v>392</v>
      </c>
      <c r="C107">
        <v>11.97</v>
      </c>
    </row>
    <row r="108" spans="1:3">
      <c r="A108" t="s">
        <v>297</v>
      </c>
      <c r="B108" t="s">
        <v>292</v>
      </c>
      <c r="C108">
        <v>11.94</v>
      </c>
    </row>
    <row r="109" spans="1:3">
      <c r="A109" t="s">
        <v>338</v>
      </c>
      <c r="B109" t="s">
        <v>326</v>
      </c>
      <c r="C109">
        <v>11.94</v>
      </c>
    </row>
    <row r="110" spans="1:3">
      <c r="A110" t="s">
        <v>350</v>
      </c>
      <c r="B110" t="s">
        <v>349</v>
      </c>
      <c r="C110">
        <v>11.76</v>
      </c>
    </row>
    <row r="111" spans="1:3">
      <c r="A111" t="s">
        <v>346</v>
      </c>
      <c r="B111" t="s">
        <v>342</v>
      </c>
      <c r="C111">
        <v>11.75</v>
      </c>
    </row>
    <row r="112" spans="1:3">
      <c r="A112" t="s">
        <v>305</v>
      </c>
      <c r="B112" t="s">
        <v>302</v>
      </c>
      <c r="C112">
        <v>11.47</v>
      </c>
    </row>
    <row r="113" spans="1:3">
      <c r="A113" t="s">
        <v>365</v>
      </c>
      <c r="B113" t="s">
        <v>354</v>
      </c>
      <c r="C113">
        <v>11.45</v>
      </c>
    </row>
    <row r="114" spans="1:3">
      <c r="A114" t="s">
        <v>194</v>
      </c>
      <c r="B114" t="s">
        <v>376</v>
      </c>
      <c r="C114">
        <v>11.41</v>
      </c>
    </row>
    <row r="115" spans="1:3">
      <c r="A115" t="s">
        <v>368</v>
      </c>
      <c r="B115" t="s">
        <v>354</v>
      </c>
      <c r="C115">
        <v>11.34</v>
      </c>
    </row>
    <row r="116" spans="1:3">
      <c r="A116" t="s">
        <v>251</v>
      </c>
      <c r="B116" t="s">
        <v>392</v>
      </c>
      <c r="C116">
        <v>11.29</v>
      </c>
    </row>
    <row r="117" spans="1:3">
      <c r="A117" t="s">
        <v>429</v>
      </c>
      <c r="B117" t="s">
        <v>418</v>
      </c>
      <c r="C117">
        <v>11.29</v>
      </c>
    </row>
    <row r="118" spans="1:3">
      <c r="A118" t="s">
        <v>407</v>
      </c>
      <c r="B118" t="s">
        <v>392</v>
      </c>
      <c r="C118">
        <v>11.27</v>
      </c>
    </row>
    <row r="119" spans="1:3">
      <c r="A119" t="s">
        <v>448</v>
      </c>
      <c r="B119" t="s">
        <v>441</v>
      </c>
      <c r="C119">
        <v>11.27</v>
      </c>
    </row>
    <row r="120" spans="1:3">
      <c r="A120" t="s">
        <v>380</v>
      </c>
      <c r="B120" t="s">
        <v>376</v>
      </c>
      <c r="C120">
        <v>11.18</v>
      </c>
    </row>
    <row r="121" spans="1:3">
      <c r="A121" t="s">
        <v>422</v>
      </c>
      <c r="B121" t="s">
        <v>418</v>
      </c>
      <c r="C121">
        <v>11.13</v>
      </c>
    </row>
    <row r="122" spans="1:3">
      <c r="A122" t="s">
        <v>334</v>
      </c>
      <c r="B122" t="s">
        <v>326</v>
      </c>
      <c r="C122">
        <v>11.11</v>
      </c>
    </row>
    <row r="123" spans="1:3">
      <c r="A123" t="s">
        <v>410</v>
      </c>
      <c r="B123" t="s">
        <v>392</v>
      </c>
      <c r="C123">
        <v>11.11</v>
      </c>
    </row>
    <row r="124" spans="1:3">
      <c r="A124" t="s">
        <v>337</v>
      </c>
      <c r="B124" t="s">
        <v>326</v>
      </c>
      <c r="C124">
        <v>11.03</v>
      </c>
    </row>
    <row r="125" spans="1:3">
      <c r="A125" t="s">
        <v>367</v>
      </c>
      <c r="B125" t="s">
        <v>354</v>
      </c>
      <c r="C125">
        <v>10.85</v>
      </c>
    </row>
    <row r="126" spans="1:3">
      <c r="A126" t="s">
        <v>358</v>
      </c>
      <c r="B126" t="s">
        <v>354</v>
      </c>
      <c r="C126">
        <v>10.71</v>
      </c>
    </row>
    <row r="127" spans="1:3">
      <c r="A127" t="s">
        <v>296</v>
      </c>
      <c r="B127" t="s">
        <v>292</v>
      </c>
      <c r="C127">
        <v>10.54</v>
      </c>
    </row>
    <row r="128" spans="1:3">
      <c r="A128" t="s">
        <v>348</v>
      </c>
      <c r="B128" t="s">
        <v>342</v>
      </c>
      <c r="C128">
        <v>10.5</v>
      </c>
    </row>
    <row r="129" spans="1:3">
      <c r="A129" t="s">
        <v>352</v>
      </c>
      <c r="B129" t="s">
        <v>349</v>
      </c>
      <c r="C129">
        <v>10.48</v>
      </c>
    </row>
    <row r="130" spans="1:3">
      <c r="A130" t="s">
        <v>450</v>
      </c>
      <c r="B130" t="s">
        <v>441</v>
      </c>
      <c r="C130">
        <v>10.43</v>
      </c>
    </row>
    <row r="131" spans="1:3">
      <c r="A131" t="s">
        <v>445</v>
      </c>
      <c r="B131" t="s">
        <v>441</v>
      </c>
      <c r="C131">
        <v>10.42</v>
      </c>
    </row>
    <row r="132" spans="1:3">
      <c r="A132" t="s">
        <v>381</v>
      </c>
      <c r="B132" t="s">
        <v>376</v>
      </c>
      <c r="C132">
        <v>10.39</v>
      </c>
    </row>
    <row r="133" spans="1:3">
      <c r="A133" t="s">
        <v>454</v>
      </c>
      <c r="B133" t="s">
        <v>441</v>
      </c>
      <c r="C133">
        <v>10.38</v>
      </c>
    </row>
    <row r="134" spans="1:3">
      <c r="A134" t="s">
        <v>433</v>
      </c>
      <c r="B134" t="s">
        <v>418</v>
      </c>
      <c r="C134">
        <v>10.37</v>
      </c>
    </row>
    <row r="135" spans="1:3">
      <c r="A135" t="s">
        <v>389</v>
      </c>
      <c r="B135" t="s">
        <v>376</v>
      </c>
      <c r="C135">
        <v>10.36</v>
      </c>
    </row>
    <row r="136" spans="1:3">
      <c r="A136" t="s">
        <v>360</v>
      </c>
      <c r="B136" t="s">
        <v>354</v>
      </c>
      <c r="C136">
        <v>10.32</v>
      </c>
    </row>
    <row r="137" spans="1:3">
      <c r="A137" t="s">
        <v>336</v>
      </c>
      <c r="B137" t="s">
        <v>326</v>
      </c>
      <c r="C137">
        <v>10.28</v>
      </c>
    </row>
    <row r="138" spans="1:3">
      <c r="A138" t="s">
        <v>323</v>
      </c>
      <c r="B138" t="s">
        <v>315</v>
      </c>
      <c r="C138">
        <v>10.210000000000001</v>
      </c>
    </row>
    <row r="139" spans="1:3">
      <c r="A139" t="s">
        <v>369</v>
      </c>
      <c r="B139" t="s">
        <v>354</v>
      </c>
      <c r="C139">
        <v>10.16</v>
      </c>
    </row>
    <row r="140" spans="1:3">
      <c r="A140" t="s">
        <v>409</v>
      </c>
      <c r="B140" t="s">
        <v>392</v>
      </c>
      <c r="C140">
        <v>10</v>
      </c>
    </row>
    <row r="141" spans="1:3">
      <c r="A141" t="s">
        <v>472</v>
      </c>
      <c r="B141" t="s">
        <v>478</v>
      </c>
      <c r="C141">
        <v>10</v>
      </c>
    </row>
    <row r="142" spans="1:3">
      <c r="A142" t="s">
        <v>476</v>
      </c>
      <c r="B142" t="s">
        <v>478</v>
      </c>
      <c r="C142">
        <v>10</v>
      </c>
    </row>
    <row r="143" spans="1:3">
      <c r="A143" t="s">
        <v>432</v>
      </c>
      <c r="B143" t="s">
        <v>418</v>
      </c>
      <c r="C143">
        <v>9.89</v>
      </c>
    </row>
    <row r="144" spans="1:3">
      <c r="A144" t="s">
        <v>172</v>
      </c>
      <c r="B144" t="s">
        <v>418</v>
      </c>
      <c r="C144">
        <v>9.82</v>
      </c>
    </row>
    <row r="145" spans="1:3">
      <c r="A145" t="s">
        <v>413</v>
      </c>
      <c r="B145" t="s">
        <v>392</v>
      </c>
      <c r="C145">
        <v>9.7899999999999991</v>
      </c>
    </row>
    <row r="146" spans="1:3">
      <c r="A146" t="s">
        <v>298</v>
      </c>
      <c r="B146" t="s">
        <v>292</v>
      </c>
      <c r="C146">
        <v>9.75</v>
      </c>
    </row>
    <row r="147" spans="1:3">
      <c r="A147" t="s">
        <v>124</v>
      </c>
      <c r="B147" t="s">
        <v>436</v>
      </c>
      <c r="C147">
        <v>9.75</v>
      </c>
    </row>
    <row r="148" spans="1:3">
      <c r="A148" t="s">
        <v>425</v>
      </c>
      <c r="B148" t="s">
        <v>418</v>
      </c>
      <c r="C148">
        <v>9.7200000000000006</v>
      </c>
    </row>
    <row r="149" spans="1:3">
      <c r="A149" t="s">
        <v>465</v>
      </c>
      <c r="B149" t="s">
        <v>478</v>
      </c>
      <c r="C149">
        <v>9.6999999999999993</v>
      </c>
    </row>
    <row r="150" spans="1:3">
      <c r="A150" t="s">
        <v>471</v>
      </c>
      <c r="B150" t="s">
        <v>478</v>
      </c>
      <c r="C150">
        <v>9.6999999999999993</v>
      </c>
    </row>
    <row r="151" spans="1:3">
      <c r="A151" t="s">
        <v>351</v>
      </c>
      <c r="B151" t="s">
        <v>349</v>
      </c>
      <c r="C151">
        <v>9.68</v>
      </c>
    </row>
    <row r="152" spans="1:3">
      <c r="A152" t="s">
        <v>427</v>
      </c>
      <c r="B152" t="s">
        <v>418</v>
      </c>
      <c r="C152">
        <v>9.68</v>
      </c>
    </row>
    <row r="153" spans="1:3">
      <c r="A153" t="s">
        <v>366</v>
      </c>
      <c r="B153" t="s">
        <v>354</v>
      </c>
      <c r="C153">
        <v>9.64</v>
      </c>
    </row>
    <row r="154" spans="1:3">
      <c r="A154" t="s">
        <v>156</v>
      </c>
      <c r="B154" t="s">
        <v>436</v>
      </c>
      <c r="C154">
        <v>9.6199999999999992</v>
      </c>
    </row>
    <row r="155" spans="1:3">
      <c r="A155" t="s">
        <v>446</v>
      </c>
      <c r="B155" t="s">
        <v>441</v>
      </c>
      <c r="C155">
        <v>9.5500000000000007</v>
      </c>
    </row>
    <row r="156" spans="1:3">
      <c r="A156" t="s">
        <v>428</v>
      </c>
      <c r="B156" t="s">
        <v>418</v>
      </c>
      <c r="C156">
        <v>9.43</v>
      </c>
    </row>
    <row r="157" spans="1:3">
      <c r="A157" t="s">
        <v>439</v>
      </c>
      <c r="B157" t="s">
        <v>436</v>
      </c>
      <c r="C157">
        <v>9.24</v>
      </c>
    </row>
    <row r="158" spans="1:3">
      <c r="A158" t="s">
        <v>373</v>
      </c>
      <c r="B158" t="s">
        <v>354</v>
      </c>
      <c r="C158">
        <v>9.23</v>
      </c>
    </row>
    <row r="159" spans="1:3">
      <c r="A159" t="s">
        <v>466</v>
      </c>
      <c r="B159" t="s">
        <v>478</v>
      </c>
      <c r="C159">
        <v>9.2100000000000009</v>
      </c>
    </row>
    <row r="160" spans="1:3">
      <c r="A160" t="s">
        <v>444</v>
      </c>
      <c r="B160" t="s">
        <v>441</v>
      </c>
      <c r="C160">
        <v>9.19</v>
      </c>
    </row>
    <row r="161" spans="1:3">
      <c r="A161" t="s">
        <v>299</v>
      </c>
      <c r="B161" t="s">
        <v>292</v>
      </c>
      <c r="C161">
        <v>9.15</v>
      </c>
    </row>
    <row r="162" spans="1:3">
      <c r="A162" t="s">
        <v>464</v>
      </c>
      <c r="B162" t="s">
        <v>478</v>
      </c>
      <c r="C162">
        <v>9.09</v>
      </c>
    </row>
    <row r="163" spans="1:3">
      <c r="A163" t="s">
        <v>158</v>
      </c>
      <c r="B163" t="s">
        <v>326</v>
      </c>
      <c r="C163">
        <v>9.08</v>
      </c>
    </row>
    <row r="164" spans="1:3">
      <c r="A164" t="s">
        <v>340</v>
      </c>
      <c r="B164" t="s">
        <v>326</v>
      </c>
      <c r="C164">
        <v>9.06</v>
      </c>
    </row>
    <row r="165" spans="1:3">
      <c r="A165" t="s">
        <v>431</v>
      </c>
      <c r="B165" t="s">
        <v>418</v>
      </c>
      <c r="C165">
        <v>9.0299999999999994</v>
      </c>
    </row>
    <row r="166" spans="1:3">
      <c r="A166" t="s">
        <v>451</v>
      </c>
      <c r="B166" t="s">
        <v>441</v>
      </c>
      <c r="C166">
        <v>9.02</v>
      </c>
    </row>
    <row r="167" spans="1:3">
      <c r="A167" t="s">
        <v>438</v>
      </c>
      <c r="B167" t="s">
        <v>436</v>
      </c>
      <c r="C167">
        <v>8.9600000000000009</v>
      </c>
    </row>
    <row r="168" spans="1:3">
      <c r="A168" t="s">
        <v>311</v>
      </c>
      <c r="B168" t="s">
        <v>302</v>
      </c>
      <c r="C168">
        <v>8.81</v>
      </c>
    </row>
    <row r="169" spans="1:3">
      <c r="A169" t="s">
        <v>274</v>
      </c>
      <c r="B169" t="s">
        <v>436</v>
      </c>
      <c r="C169">
        <v>8.8000000000000007</v>
      </c>
    </row>
    <row r="170" spans="1:3">
      <c r="A170" t="s">
        <v>469</v>
      </c>
      <c r="B170" t="s">
        <v>478</v>
      </c>
      <c r="C170">
        <v>8.7899999999999991</v>
      </c>
    </row>
    <row r="171" spans="1:3">
      <c r="A171" t="s">
        <v>359</v>
      </c>
      <c r="B171" t="s">
        <v>354</v>
      </c>
      <c r="C171">
        <v>8.7799999999999994</v>
      </c>
    </row>
    <row r="172" spans="1:3">
      <c r="A172" t="s">
        <v>414</v>
      </c>
      <c r="B172" t="s">
        <v>392</v>
      </c>
      <c r="C172">
        <v>8.75</v>
      </c>
    </row>
    <row r="173" spans="1:3">
      <c r="A173" t="s">
        <v>470</v>
      </c>
      <c r="B173" t="s">
        <v>478</v>
      </c>
      <c r="C173">
        <v>8.67</v>
      </c>
    </row>
    <row r="174" spans="1:3">
      <c r="A174" t="s">
        <v>475</v>
      </c>
      <c r="B174" t="s">
        <v>478</v>
      </c>
      <c r="C174">
        <v>8.57</v>
      </c>
    </row>
    <row r="175" spans="1:3">
      <c r="A175" t="s">
        <v>477</v>
      </c>
      <c r="B175" t="s">
        <v>478</v>
      </c>
      <c r="C175">
        <v>8.57</v>
      </c>
    </row>
    <row r="176" spans="1:3">
      <c r="A176" t="s">
        <v>455</v>
      </c>
      <c r="B176" t="s">
        <v>441</v>
      </c>
      <c r="C176">
        <v>8.5399999999999991</v>
      </c>
    </row>
    <row r="177" spans="1:3">
      <c r="A177" t="s">
        <v>385</v>
      </c>
      <c r="B177" t="s">
        <v>376</v>
      </c>
      <c r="C177">
        <v>8.49</v>
      </c>
    </row>
    <row r="178" spans="1:3">
      <c r="A178" t="s">
        <v>313</v>
      </c>
      <c r="B178" t="s">
        <v>302</v>
      </c>
      <c r="C178">
        <v>8.44</v>
      </c>
    </row>
    <row r="179" spans="1:3">
      <c r="A179" t="s">
        <v>456</v>
      </c>
      <c r="B179" t="s">
        <v>441</v>
      </c>
      <c r="C179">
        <v>8.43</v>
      </c>
    </row>
    <row r="180" spans="1:3">
      <c r="A180" t="s">
        <v>353</v>
      </c>
      <c r="B180" t="s">
        <v>349</v>
      </c>
      <c r="C180">
        <v>8.33</v>
      </c>
    </row>
    <row r="181" spans="1:3">
      <c r="A181" t="s">
        <v>387</v>
      </c>
      <c r="B181" t="s">
        <v>376</v>
      </c>
      <c r="C181">
        <v>8.33</v>
      </c>
    </row>
    <row r="182" spans="1:3">
      <c r="A182" t="s">
        <v>384</v>
      </c>
      <c r="B182" t="s">
        <v>376</v>
      </c>
      <c r="C182">
        <v>8.3000000000000007</v>
      </c>
    </row>
    <row r="183" spans="1:3">
      <c r="A183" t="s">
        <v>382</v>
      </c>
      <c r="B183" t="s">
        <v>376</v>
      </c>
      <c r="C183">
        <v>8.14</v>
      </c>
    </row>
    <row r="184" spans="1:3">
      <c r="A184" t="s">
        <v>347</v>
      </c>
      <c r="B184" t="s">
        <v>342</v>
      </c>
      <c r="C184">
        <v>8.1199999999999992</v>
      </c>
    </row>
    <row r="185" spans="1:3">
      <c r="A185" t="s">
        <v>449</v>
      </c>
      <c r="B185" t="s">
        <v>441</v>
      </c>
      <c r="C185">
        <v>8.06</v>
      </c>
    </row>
    <row r="186" spans="1:3">
      <c r="A186" t="s">
        <v>300</v>
      </c>
      <c r="B186" t="s">
        <v>292</v>
      </c>
      <c r="C186">
        <v>8.0299999999999994</v>
      </c>
    </row>
    <row r="187" spans="1:3">
      <c r="A187" t="s">
        <v>383</v>
      </c>
      <c r="B187" t="s">
        <v>376</v>
      </c>
      <c r="C187">
        <v>8.02</v>
      </c>
    </row>
    <row r="188" spans="1:3">
      <c r="A188" t="s">
        <v>308</v>
      </c>
      <c r="B188" t="s">
        <v>302</v>
      </c>
      <c r="C188">
        <v>7.86</v>
      </c>
    </row>
    <row r="189" spans="1:3">
      <c r="A189" t="s">
        <v>301</v>
      </c>
      <c r="B189" t="s">
        <v>292</v>
      </c>
      <c r="C189">
        <v>7.78</v>
      </c>
    </row>
    <row r="190" spans="1:3">
      <c r="A190" t="s">
        <v>362</v>
      </c>
      <c r="B190" t="s">
        <v>354</v>
      </c>
      <c r="C190">
        <v>7.72</v>
      </c>
    </row>
    <row r="191" spans="1:3">
      <c r="A191" t="s">
        <v>411</v>
      </c>
      <c r="B191" t="s">
        <v>392</v>
      </c>
      <c r="C191">
        <v>7.67</v>
      </c>
    </row>
    <row r="192" spans="1:3">
      <c r="A192" t="s">
        <v>324</v>
      </c>
      <c r="B192" t="s">
        <v>315</v>
      </c>
      <c r="C192">
        <v>7.5</v>
      </c>
    </row>
    <row r="193" spans="1:3">
      <c r="A193" t="s">
        <v>263</v>
      </c>
      <c r="B193" t="s">
        <v>436</v>
      </c>
      <c r="C193">
        <v>7.5</v>
      </c>
    </row>
    <row r="194" spans="1:3">
      <c r="A194" t="s">
        <v>312</v>
      </c>
      <c r="B194" t="s">
        <v>302</v>
      </c>
      <c r="C194">
        <v>7.16</v>
      </c>
    </row>
    <row r="195" spans="1:3">
      <c r="A195" t="s">
        <v>474</v>
      </c>
      <c r="B195" t="s">
        <v>478</v>
      </c>
      <c r="C195">
        <v>7</v>
      </c>
    </row>
    <row r="196" spans="1:3">
      <c r="A196" t="s">
        <v>453</v>
      </c>
      <c r="B196" t="s">
        <v>441</v>
      </c>
      <c r="C196">
        <v>6.94</v>
      </c>
    </row>
    <row r="197" spans="1:3">
      <c r="A197" t="s">
        <v>457</v>
      </c>
      <c r="B197" t="s">
        <v>441</v>
      </c>
      <c r="C197">
        <v>6.89</v>
      </c>
    </row>
    <row r="198" spans="1:3">
      <c r="A198" t="s">
        <v>430</v>
      </c>
      <c r="B198" t="s">
        <v>418</v>
      </c>
      <c r="C198">
        <v>6.82</v>
      </c>
    </row>
    <row r="199" spans="1:3">
      <c r="A199" t="s">
        <v>412</v>
      </c>
      <c r="B199" t="s">
        <v>392</v>
      </c>
      <c r="C199">
        <v>6.55</v>
      </c>
    </row>
    <row r="200" spans="1:3">
      <c r="A200" t="s">
        <v>452</v>
      </c>
      <c r="B200" t="s">
        <v>441</v>
      </c>
      <c r="C200">
        <v>6.53</v>
      </c>
    </row>
    <row r="201" spans="1:3">
      <c r="A201" t="s">
        <v>162</v>
      </c>
      <c r="B201" t="s">
        <v>392</v>
      </c>
      <c r="C201">
        <v>6.48</v>
      </c>
    </row>
    <row r="202" spans="1:3">
      <c r="A202" t="s">
        <v>386</v>
      </c>
      <c r="B202" t="s">
        <v>376</v>
      </c>
      <c r="C202">
        <v>6.22</v>
      </c>
    </row>
    <row r="203" spans="1:3">
      <c r="A203" t="s">
        <v>272</v>
      </c>
      <c r="B203" t="s">
        <v>392</v>
      </c>
      <c r="C203">
        <v>6.11</v>
      </c>
    </row>
    <row r="204" spans="1:3">
      <c r="A204" t="s">
        <v>310</v>
      </c>
      <c r="B204" t="s">
        <v>302</v>
      </c>
      <c r="C204">
        <v>6</v>
      </c>
    </row>
    <row r="205" spans="1:3">
      <c r="A205" t="s">
        <v>281</v>
      </c>
      <c r="B205" t="s">
        <v>436</v>
      </c>
      <c r="C205">
        <v>6</v>
      </c>
    </row>
    <row r="206" spans="1:3">
      <c r="A206" t="s">
        <v>473</v>
      </c>
      <c r="B206" t="s">
        <v>478</v>
      </c>
      <c r="C206">
        <v>6</v>
      </c>
    </row>
    <row r="207" spans="1:3">
      <c r="A207" t="s">
        <v>325</v>
      </c>
      <c r="B207" t="s">
        <v>315</v>
      </c>
      <c r="C207">
        <v>5.86</v>
      </c>
    </row>
    <row r="208" spans="1:3">
      <c r="A208" t="s">
        <v>349</v>
      </c>
      <c r="B208" t="s">
        <v>349</v>
      </c>
      <c r="C208">
        <v>5.5</v>
      </c>
    </row>
    <row r="209" spans="1:3">
      <c r="A209" t="s">
        <v>390</v>
      </c>
      <c r="B209" t="s">
        <v>376</v>
      </c>
      <c r="C209">
        <v>5.42</v>
      </c>
    </row>
    <row r="210" spans="1:3">
      <c r="A210" t="s">
        <v>371</v>
      </c>
      <c r="B210" t="s">
        <v>354</v>
      </c>
      <c r="C210">
        <v>5.29</v>
      </c>
    </row>
    <row r="211" spans="1:3">
      <c r="A211" t="s">
        <v>434</v>
      </c>
      <c r="B211" t="s">
        <v>418</v>
      </c>
      <c r="C211">
        <v>5.29</v>
      </c>
    </row>
    <row r="212" spans="1:3">
      <c r="A212" t="s">
        <v>364</v>
      </c>
      <c r="B212" t="s">
        <v>354</v>
      </c>
      <c r="C212">
        <v>5.28</v>
      </c>
    </row>
    <row r="213" spans="1:3">
      <c r="A213" t="s">
        <v>370</v>
      </c>
      <c r="B213" t="s">
        <v>354</v>
      </c>
      <c r="C213">
        <v>5.22</v>
      </c>
    </row>
    <row r="214" spans="1:3">
      <c r="A214" t="s">
        <v>374</v>
      </c>
      <c r="B214" t="s">
        <v>354</v>
      </c>
      <c r="C214">
        <v>5</v>
      </c>
    </row>
    <row r="215" spans="1:3">
      <c r="A215" t="s">
        <v>388</v>
      </c>
      <c r="B215" t="s">
        <v>376</v>
      </c>
      <c r="C215">
        <v>5</v>
      </c>
    </row>
    <row r="216" spans="1:3">
      <c r="A216" t="s">
        <v>415</v>
      </c>
      <c r="B216" t="s">
        <v>392</v>
      </c>
      <c r="C216">
        <v>5</v>
      </c>
    </row>
    <row r="217" spans="1:3">
      <c r="A217" t="s">
        <v>416</v>
      </c>
      <c r="B217" t="s">
        <v>392</v>
      </c>
      <c r="C217">
        <v>5</v>
      </c>
    </row>
    <row r="218" spans="1:3">
      <c r="A218" t="s">
        <v>276</v>
      </c>
      <c r="B218" t="s">
        <v>436</v>
      </c>
      <c r="C218">
        <v>4.67</v>
      </c>
    </row>
    <row r="219" spans="1:3">
      <c r="A219" t="s">
        <v>178</v>
      </c>
      <c r="B219" t="s">
        <v>436</v>
      </c>
      <c r="C219">
        <v>3.85</v>
      </c>
    </row>
    <row r="220" spans="1:3">
      <c r="A220" t="s">
        <v>372</v>
      </c>
      <c r="B220" t="s">
        <v>354</v>
      </c>
      <c r="C220">
        <v>3.33</v>
      </c>
    </row>
    <row r="221" spans="1:3">
      <c r="A221" t="s">
        <v>435</v>
      </c>
      <c r="B221" t="s">
        <v>418</v>
      </c>
      <c r="C221">
        <v>3.33</v>
      </c>
    </row>
    <row r="222" spans="1:3">
      <c r="A222" t="s">
        <v>440</v>
      </c>
      <c r="B222" t="s">
        <v>436</v>
      </c>
      <c r="C222">
        <v>2.86</v>
      </c>
    </row>
    <row r="223" spans="1:3">
      <c r="A223" t="s">
        <v>363</v>
      </c>
      <c r="B223" t="s">
        <v>354</v>
      </c>
      <c r="C223">
        <v>2.2200000000000002</v>
      </c>
    </row>
    <row r="224" spans="1:3">
      <c r="A224" t="s">
        <v>375</v>
      </c>
      <c r="B224" t="s">
        <v>354</v>
      </c>
      <c r="C224">
        <v>0.91</v>
      </c>
    </row>
  </sheetData>
  <sortState ref="A2:C224">
    <sortCondition descending="1" ref="C9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11"/>
  <sheetViews>
    <sheetView topLeftCell="A187" workbookViewId="0">
      <selection activeCell="C195" sqref="C195"/>
    </sheetView>
  </sheetViews>
  <sheetFormatPr defaultRowHeight="15"/>
  <cols>
    <col min="1" max="1" width="31.7109375" bestFit="1" customWidth="1"/>
    <col min="2" max="2" width="24" bestFit="1" customWidth="1"/>
    <col min="3" max="3" width="6" bestFit="1" customWidth="1"/>
  </cols>
  <sheetData>
    <row r="1" spans="1:6">
      <c r="A1" s="1" t="s">
        <v>0</v>
      </c>
      <c r="B1" s="1" t="s">
        <v>1</v>
      </c>
      <c r="C1" s="1" t="s">
        <v>2</v>
      </c>
    </row>
    <row r="2" spans="1:6">
      <c r="A2" t="s">
        <v>28</v>
      </c>
      <c r="B2" s="55" t="s">
        <v>1906</v>
      </c>
      <c r="C2">
        <v>24.81</v>
      </c>
      <c r="F2" s="61"/>
    </row>
    <row r="3" spans="1:6">
      <c r="A3" t="s">
        <v>2009</v>
      </c>
      <c r="B3" s="61" t="s">
        <v>1842</v>
      </c>
      <c r="C3">
        <v>24.72</v>
      </c>
      <c r="F3" s="61"/>
    </row>
    <row r="4" spans="1:6">
      <c r="A4" t="s">
        <v>5</v>
      </c>
      <c r="B4" s="61" t="s">
        <v>1842</v>
      </c>
      <c r="C4">
        <v>24.72</v>
      </c>
    </row>
    <row r="5" spans="1:6">
      <c r="A5" t="s">
        <v>746</v>
      </c>
      <c r="B5" s="61" t="s">
        <v>1939</v>
      </c>
      <c r="C5">
        <v>24.51</v>
      </c>
    </row>
    <row r="6" spans="1:6">
      <c r="A6" t="s">
        <v>393</v>
      </c>
      <c r="B6" s="61" t="s">
        <v>1842</v>
      </c>
      <c r="C6">
        <v>24.31</v>
      </c>
    </row>
    <row r="7" spans="1:6">
      <c r="A7" t="s">
        <v>16</v>
      </c>
      <c r="B7" s="61" t="s">
        <v>1842</v>
      </c>
      <c r="C7">
        <v>23.97</v>
      </c>
    </row>
    <row r="8" spans="1:6">
      <c r="A8" t="s">
        <v>1360</v>
      </c>
      <c r="B8" s="55" t="s">
        <v>1906</v>
      </c>
      <c r="C8">
        <v>23.58</v>
      </c>
    </row>
    <row r="9" spans="1:6">
      <c r="A9" t="s">
        <v>1911</v>
      </c>
      <c r="B9" s="55" t="s">
        <v>1906</v>
      </c>
      <c r="C9">
        <v>23.4</v>
      </c>
    </row>
    <row r="10" spans="1:6">
      <c r="A10" t="s">
        <v>395</v>
      </c>
      <c r="B10" s="61" t="s">
        <v>1842</v>
      </c>
      <c r="C10">
        <v>23.4</v>
      </c>
    </row>
    <row r="11" spans="1:6">
      <c r="A11" t="s">
        <v>397</v>
      </c>
      <c r="B11" s="61" t="s">
        <v>1842</v>
      </c>
      <c r="C11">
        <v>23.22</v>
      </c>
    </row>
    <row r="12" spans="1:6">
      <c r="A12" t="s">
        <v>1489</v>
      </c>
      <c r="B12" s="55" t="s">
        <v>1906</v>
      </c>
      <c r="C12">
        <v>23</v>
      </c>
    </row>
    <row r="13" spans="1:6">
      <c r="A13" t="s">
        <v>1109</v>
      </c>
      <c r="B13" s="60" t="s">
        <v>1840</v>
      </c>
      <c r="C13">
        <v>22.99</v>
      </c>
    </row>
    <row r="14" spans="1:6">
      <c r="A14" t="s">
        <v>1991</v>
      </c>
      <c r="B14" s="61" t="s">
        <v>1843</v>
      </c>
      <c r="C14">
        <v>22.62</v>
      </c>
    </row>
    <row r="15" spans="1:6">
      <c r="A15" t="s">
        <v>68</v>
      </c>
      <c r="B15" s="61" t="s">
        <v>1843</v>
      </c>
      <c r="C15">
        <v>22.56</v>
      </c>
      <c r="F15" s="61"/>
    </row>
    <row r="16" spans="1:6">
      <c r="A16" t="s">
        <v>19</v>
      </c>
      <c r="B16" s="61" t="s">
        <v>1842</v>
      </c>
      <c r="C16">
        <v>22.45</v>
      </c>
      <c r="F16" s="61"/>
    </row>
    <row r="17" spans="1:6">
      <c r="A17" t="s">
        <v>1106</v>
      </c>
      <c r="B17" s="61" t="s">
        <v>1842</v>
      </c>
      <c r="C17">
        <v>22.34</v>
      </c>
      <c r="F17" s="61"/>
    </row>
    <row r="18" spans="1:6">
      <c r="A18" t="s">
        <v>55</v>
      </c>
      <c r="B18" s="55" t="s">
        <v>1906</v>
      </c>
      <c r="C18">
        <v>22.02</v>
      </c>
      <c r="F18" s="61"/>
    </row>
    <row r="19" spans="1:6">
      <c r="A19" t="s">
        <v>405</v>
      </c>
      <c r="B19" s="61" t="s">
        <v>1842</v>
      </c>
      <c r="C19">
        <v>21.78</v>
      </c>
      <c r="F19" s="61"/>
    </row>
    <row r="20" spans="1:6">
      <c r="A20" t="s">
        <v>1494</v>
      </c>
      <c r="B20" s="55" t="s">
        <v>1906</v>
      </c>
      <c r="C20">
        <v>21.3</v>
      </c>
      <c r="F20" s="61"/>
    </row>
    <row r="21" spans="1:6">
      <c r="A21" t="s">
        <v>1498</v>
      </c>
      <c r="B21" s="55" t="s">
        <v>1906</v>
      </c>
      <c r="C21">
        <v>21.28</v>
      </c>
      <c r="F21" s="61"/>
    </row>
    <row r="22" spans="1:6">
      <c r="A22" t="s">
        <v>1972</v>
      </c>
      <c r="B22" s="61" t="s">
        <v>1847</v>
      </c>
      <c r="C22">
        <v>21.22</v>
      </c>
      <c r="F22" s="60"/>
    </row>
    <row r="23" spans="1:6">
      <c r="A23" t="s">
        <v>681</v>
      </c>
      <c r="B23" s="61" t="s">
        <v>1841</v>
      </c>
      <c r="C23">
        <v>20.96</v>
      </c>
      <c r="F23" s="60"/>
    </row>
    <row r="24" spans="1:6">
      <c r="A24" t="s">
        <v>57</v>
      </c>
      <c r="B24" s="61" t="s">
        <v>1843</v>
      </c>
      <c r="C24">
        <v>20.89</v>
      </c>
      <c r="F24" s="60"/>
    </row>
    <row r="25" spans="1:6">
      <c r="A25" t="s">
        <v>655</v>
      </c>
      <c r="B25" s="61" t="s">
        <v>1842</v>
      </c>
      <c r="C25">
        <v>20.72</v>
      </c>
      <c r="F25" s="60"/>
    </row>
    <row r="26" spans="1:6">
      <c r="A26" t="s">
        <v>1425</v>
      </c>
      <c r="B26" s="60" t="s">
        <v>1840</v>
      </c>
      <c r="C26">
        <v>20.71</v>
      </c>
      <c r="F26" s="60"/>
    </row>
    <row r="27" spans="1:6">
      <c r="A27" t="s">
        <v>870</v>
      </c>
      <c r="B27" s="60" t="s">
        <v>1840</v>
      </c>
      <c r="C27">
        <v>20.67</v>
      </c>
      <c r="F27" s="60"/>
    </row>
    <row r="28" spans="1:6">
      <c r="A28" t="s">
        <v>338</v>
      </c>
      <c r="B28" s="61" t="s">
        <v>1843</v>
      </c>
      <c r="C28">
        <v>20.43</v>
      </c>
      <c r="F28" s="61"/>
    </row>
    <row r="29" spans="1:6">
      <c r="A29" t="s">
        <v>240</v>
      </c>
      <c r="B29" s="61" t="s">
        <v>1847</v>
      </c>
      <c r="C29">
        <v>20.38</v>
      </c>
      <c r="F29" s="60"/>
    </row>
    <row r="30" spans="1:6">
      <c r="A30" t="s">
        <v>2012</v>
      </c>
      <c r="B30" s="61" t="s">
        <v>1842</v>
      </c>
      <c r="C30">
        <v>20.36</v>
      </c>
      <c r="F30" s="61"/>
    </row>
    <row r="31" spans="1:6">
      <c r="A31" t="s">
        <v>747</v>
      </c>
      <c r="B31" s="61" t="s">
        <v>1939</v>
      </c>
      <c r="C31">
        <v>20.32</v>
      </c>
      <c r="F31" s="61"/>
    </row>
    <row r="32" spans="1:6">
      <c r="A32" t="s">
        <v>1971</v>
      </c>
      <c r="B32" s="61" t="s">
        <v>1847</v>
      </c>
      <c r="C32">
        <v>20.2</v>
      </c>
      <c r="F32" s="61"/>
    </row>
    <row r="33" spans="1:6">
      <c r="A33" t="s">
        <v>488</v>
      </c>
      <c r="B33" s="61" t="s">
        <v>1845</v>
      </c>
      <c r="C33">
        <v>20.100000000000001</v>
      </c>
      <c r="F33" s="61"/>
    </row>
    <row r="34" spans="1:6">
      <c r="A34" t="s">
        <v>1424</v>
      </c>
      <c r="B34" s="60" t="s">
        <v>1840</v>
      </c>
      <c r="C34">
        <v>20.05</v>
      </c>
      <c r="F34" s="61"/>
    </row>
    <row r="35" spans="1:6">
      <c r="A35" t="s">
        <v>1919</v>
      </c>
      <c r="B35" s="55" t="s">
        <v>1906</v>
      </c>
      <c r="C35">
        <v>20</v>
      </c>
      <c r="F35" s="60"/>
    </row>
    <row r="36" spans="1:6">
      <c r="A36" t="s">
        <v>1932</v>
      </c>
      <c r="B36" s="61" t="s">
        <v>1841</v>
      </c>
      <c r="C36">
        <v>20</v>
      </c>
      <c r="F36" s="60"/>
    </row>
    <row r="37" spans="1:6">
      <c r="A37" t="s">
        <v>1970</v>
      </c>
      <c r="B37" s="61" t="s">
        <v>1847</v>
      </c>
      <c r="C37">
        <v>19.91</v>
      </c>
    </row>
    <row r="38" spans="1:6">
      <c r="A38" t="s">
        <v>1940</v>
      </c>
      <c r="B38" s="61" t="s">
        <v>1939</v>
      </c>
      <c r="C38">
        <v>19.75</v>
      </c>
    </row>
    <row r="39" spans="1:6">
      <c r="A39" t="s">
        <v>141</v>
      </c>
      <c r="B39" s="61" t="s">
        <v>1842</v>
      </c>
      <c r="C39">
        <v>19.38</v>
      </c>
    </row>
    <row r="40" spans="1:6">
      <c r="A40" t="s">
        <v>689</v>
      </c>
      <c r="B40" s="61" t="s">
        <v>1847</v>
      </c>
      <c r="C40">
        <v>19.25</v>
      </c>
    </row>
    <row r="41" spans="1:6">
      <c r="A41" t="s">
        <v>1942</v>
      </c>
      <c r="B41" s="61" t="s">
        <v>1939</v>
      </c>
      <c r="C41">
        <v>18.97</v>
      </c>
    </row>
    <row r="42" spans="1:6">
      <c r="A42" t="s">
        <v>1098</v>
      </c>
      <c r="B42" s="61" t="s">
        <v>1845</v>
      </c>
      <c r="C42">
        <v>18.899999999999999</v>
      </c>
    </row>
    <row r="43" spans="1:6">
      <c r="A43" t="s">
        <v>1127</v>
      </c>
      <c r="B43" s="61" t="s">
        <v>1845</v>
      </c>
      <c r="C43">
        <v>18.899999999999999</v>
      </c>
    </row>
    <row r="44" spans="1:6">
      <c r="A44" t="s">
        <v>1995</v>
      </c>
      <c r="B44" s="61" t="s">
        <v>1843</v>
      </c>
      <c r="C44">
        <v>18.71</v>
      </c>
    </row>
    <row r="45" spans="1:6">
      <c r="A45" t="s">
        <v>1930</v>
      </c>
      <c r="B45" s="60" t="s">
        <v>1840</v>
      </c>
      <c r="C45">
        <v>18.690000000000001</v>
      </c>
      <c r="F45" s="61"/>
    </row>
    <row r="46" spans="1:6">
      <c r="A46" t="s">
        <v>1915</v>
      </c>
      <c r="B46" s="55" t="s">
        <v>1906</v>
      </c>
      <c r="C46">
        <v>18.38</v>
      </c>
      <c r="F46" s="61"/>
    </row>
    <row r="47" spans="1:6">
      <c r="A47" t="s">
        <v>682</v>
      </c>
      <c r="B47" s="61" t="s">
        <v>1847</v>
      </c>
      <c r="C47">
        <v>18.329999999999998</v>
      </c>
      <c r="F47" s="61"/>
    </row>
    <row r="48" spans="1:6">
      <c r="A48" t="s">
        <v>1271</v>
      </c>
      <c r="B48" s="60" t="s">
        <v>1840</v>
      </c>
      <c r="C48">
        <v>18.25</v>
      </c>
    </row>
    <row r="49" spans="1:6">
      <c r="A49" t="s">
        <v>1269</v>
      </c>
      <c r="B49" s="60" t="s">
        <v>1840</v>
      </c>
      <c r="C49">
        <v>18.170000000000002</v>
      </c>
      <c r="F49" s="61"/>
    </row>
    <row r="50" spans="1:6">
      <c r="A50" t="s">
        <v>1125</v>
      </c>
      <c r="B50" s="61" t="s">
        <v>1842</v>
      </c>
      <c r="C50">
        <v>18.149999999999999</v>
      </c>
      <c r="F50" s="61"/>
    </row>
    <row r="51" spans="1:6">
      <c r="A51" t="s">
        <v>932</v>
      </c>
      <c r="B51" s="60" t="s">
        <v>1846</v>
      </c>
      <c r="C51">
        <v>18.04</v>
      </c>
      <c r="F51" s="60"/>
    </row>
    <row r="52" spans="1:6">
      <c r="A52" t="s">
        <v>749</v>
      </c>
      <c r="B52" s="61" t="s">
        <v>1939</v>
      </c>
      <c r="C52">
        <v>18.04</v>
      </c>
      <c r="F52" s="61"/>
    </row>
    <row r="53" spans="1:6">
      <c r="A53" t="s">
        <v>128</v>
      </c>
      <c r="B53" s="61" t="s">
        <v>1843</v>
      </c>
      <c r="C53">
        <v>17.95</v>
      </c>
      <c r="F53" s="60"/>
    </row>
    <row r="54" spans="1:6">
      <c r="A54" t="s">
        <v>778</v>
      </c>
      <c r="B54" s="55" t="s">
        <v>1922</v>
      </c>
      <c r="C54">
        <v>17.87</v>
      </c>
      <c r="F54" s="61"/>
    </row>
    <row r="55" spans="1:6">
      <c r="A55" t="s">
        <v>751</v>
      </c>
      <c r="B55" s="61" t="s">
        <v>1939</v>
      </c>
      <c r="C55">
        <v>17.72</v>
      </c>
      <c r="F55" s="60"/>
    </row>
    <row r="56" spans="1:6">
      <c r="A56" t="s">
        <v>1943</v>
      </c>
      <c r="B56" s="61" t="s">
        <v>1939</v>
      </c>
      <c r="C56">
        <v>17.7</v>
      </c>
      <c r="F56" s="60"/>
    </row>
    <row r="57" spans="1:6">
      <c r="A57" t="s">
        <v>472</v>
      </c>
      <c r="B57" s="60" t="s">
        <v>1840</v>
      </c>
      <c r="C57">
        <v>17.68</v>
      </c>
      <c r="F57" s="60"/>
    </row>
    <row r="58" spans="1:6">
      <c r="A58" t="s">
        <v>683</v>
      </c>
      <c r="B58" s="61" t="s">
        <v>1847</v>
      </c>
      <c r="C58">
        <v>17.559999999999999</v>
      </c>
      <c r="F58" s="60"/>
    </row>
    <row r="59" spans="1:6">
      <c r="A59" t="s">
        <v>934</v>
      </c>
      <c r="B59" s="60" t="s">
        <v>1846</v>
      </c>
      <c r="C59">
        <v>17.48</v>
      </c>
      <c r="F59" s="61"/>
    </row>
    <row r="60" spans="1:6">
      <c r="A60" t="s">
        <v>401</v>
      </c>
      <c r="B60" s="61" t="s">
        <v>1842</v>
      </c>
      <c r="C60">
        <v>17.3</v>
      </c>
      <c r="F60" s="61"/>
    </row>
    <row r="61" spans="1:6">
      <c r="A61" t="s">
        <v>2010</v>
      </c>
      <c r="B61" s="61" t="s">
        <v>1842</v>
      </c>
      <c r="C61">
        <v>17.23</v>
      </c>
      <c r="F61" s="61"/>
    </row>
    <row r="62" spans="1:6">
      <c r="A62" t="s">
        <v>1631</v>
      </c>
      <c r="B62" s="55" t="s">
        <v>1906</v>
      </c>
      <c r="C62">
        <v>17.14</v>
      </c>
      <c r="F62" s="61"/>
    </row>
    <row r="63" spans="1:6">
      <c r="A63" t="s">
        <v>1996</v>
      </c>
      <c r="B63" s="61" t="s">
        <v>1843</v>
      </c>
      <c r="C63">
        <v>17.14</v>
      </c>
      <c r="F63" s="61"/>
    </row>
    <row r="64" spans="1:6">
      <c r="A64" t="s">
        <v>402</v>
      </c>
      <c r="B64" s="61" t="s">
        <v>1842</v>
      </c>
      <c r="C64">
        <v>17.12</v>
      </c>
      <c r="F64" s="61"/>
    </row>
    <row r="65" spans="1:6">
      <c r="A65" t="s">
        <v>167</v>
      </c>
      <c r="B65" s="61" t="s">
        <v>1845</v>
      </c>
      <c r="C65">
        <v>17.099999999999998</v>
      </c>
      <c r="F65" s="60"/>
    </row>
    <row r="66" spans="1:6">
      <c r="A66" t="s">
        <v>158</v>
      </c>
      <c r="B66" s="61" t="s">
        <v>1843</v>
      </c>
      <c r="C66">
        <v>16.91</v>
      </c>
      <c r="F66" s="60"/>
    </row>
    <row r="67" spans="1:6">
      <c r="A67" t="s">
        <v>1977</v>
      </c>
      <c r="B67" s="61" t="s">
        <v>1847</v>
      </c>
      <c r="C67">
        <v>16.82</v>
      </c>
      <c r="F67" s="60"/>
    </row>
    <row r="68" spans="1:6">
      <c r="A68" t="s">
        <v>410</v>
      </c>
      <c r="B68" s="61" t="s">
        <v>1842</v>
      </c>
      <c r="C68">
        <v>16.73</v>
      </c>
    </row>
    <row r="69" spans="1:6">
      <c r="A69" t="s">
        <v>1918</v>
      </c>
      <c r="B69" s="55" t="s">
        <v>1906</v>
      </c>
      <c r="C69">
        <v>16.55</v>
      </c>
    </row>
    <row r="70" spans="1:6">
      <c r="A70" t="s">
        <v>2004</v>
      </c>
      <c r="B70" s="61" t="s">
        <v>1845</v>
      </c>
      <c r="C70">
        <v>16.5</v>
      </c>
    </row>
    <row r="71" spans="1:6">
      <c r="A71" t="s">
        <v>1998</v>
      </c>
      <c r="B71" s="61" t="s">
        <v>1843</v>
      </c>
      <c r="C71">
        <v>16.36</v>
      </c>
    </row>
    <row r="72" spans="1:6">
      <c r="A72" t="s">
        <v>1923</v>
      </c>
      <c r="B72" s="55" t="s">
        <v>1922</v>
      </c>
      <c r="C72">
        <v>16.350000000000001</v>
      </c>
    </row>
    <row r="73" spans="1:6">
      <c r="A73" t="s">
        <v>1997</v>
      </c>
      <c r="B73" s="61" t="s">
        <v>1843</v>
      </c>
      <c r="C73">
        <v>16.329999999999998</v>
      </c>
    </row>
    <row r="74" spans="1:6">
      <c r="A74" t="s">
        <v>1941</v>
      </c>
      <c r="B74" s="61" t="s">
        <v>1939</v>
      </c>
      <c r="C74">
        <v>16.21</v>
      </c>
    </row>
    <row r="75" spans="1:6">
      <c r="A75" t="s">
        <v>2011</v>
      </c>
      <c r="B75" s="61" t="s">
        <v>1842</v>
      </c>
      <c r="C75">
        <v>16.13</v>
      </c>
    </row>
    <row r="76" spans="1:6">
      <c r="A76" t="s">
        <v>1986</v>
      </c>
      <c r="B76" s="60" t="s">
        <v>1844</v>
      </c>
      <c r="C76">
        <v>16.03</v>
      </c>
    </row>
    <row r="77" spans="1:6">
      <c r="A77" t="s">
        <v>1907</v>
      </c>
      <c r="B77" s="55" t="s">
        <v>1906</v>
      </c>
      <c r="C77">
        <v>16</v>
      </c>
    </row>
    <row r="78" spans="1:6">
      <c r="A78" t="s">
        <v>412</v>
      </c>
      <c r="B78" s="61" t="s">
        <v>1842</v>
      </c>
      <c r="C78">
        <v>16</v>
      </c>
    </row>
    <row r="79" spans="1:6">
      <c r="A79" t="s">
        <v>1172</v>
      </c>
      <c r="B79" s="60" t="s">
        <v>1840</v>
      </c>
      <c r="C79">
        <v>15.78</v>
      </c>
    </row>
    <row r="80" spans="1:6">
      <c r="A80" t="s">
        <v>1293</v>
      </c>
      <c r="B80" s="60" t="s">
        <v>1840</v>
      </c>
      <c r="C80">
        <v>15.73</v>
      </c>
    </row>
    <row r="81" spans="1:3">
      <c r="A81" t="s">
        <v>2013</v>
      </c>
      <c r="B81" s="61" t="s">
        <v>1842</v>
      </c>
      <c r="C81">
        <v>15.71</v>
      </c>
    </row>
    <row r="82" spans="1:3">
      <c r="A82" t="s">
        <v>1916</v>
      </c>
      <c r="B82" s="55" t="s">
        <v>1906</v>
      </c>
      <c r="C82">
        <v>15.62</v>
      </c>
    </row>
    <row r="83" spans="1:3">
      <c r="A83" t="s">
        <v>194</v>
      </c>
      <c r="B83" s="55" t="s">
        <v>1906</v>
      </c>
      <c r="C83">
        <v>15.56</v>
      </c>
    </row>
    <row r="84" spans="1:3">
      <c r="A84" t="s">
        <v>1982</v>
      </c>
      <c r="B84" s="60" t="s">
        <v>1844</v>
      </c>
      <c r="C84">
        <v>15.54</v>
      </c>
    </row>
    <row r="85" spans="1:3">
      <c r="A85" t="s">
        <v>1993</v>
      </c>
      <c r="B85" s="61" t="s">
        <v>1843</v>
      </c>
      <c r="C85">
        <v>15.49</v>
      </c>
    </row>
    <row r="86" spans="1:3">
      <c r="A86" t="s">
        <v>1944</v>
      </c>
      <c r="B86" s="61" t="s">
        <v>1939</v>
      </c>
      <c r="C86">
        <v>15.45</v>
      </c>
    </row>
    <row r="87" spans="1:3">
      <c r="A87" t="s">
        <v>1979</v>
      </c>
      <c r="B87" s="60" t="s">
        <v>1844</v>
      </c>
      <c r="C87">
        <v>15.44</v>
      </c>
    </row>
    <row r="88" spans="1:3">
      <c r="A88" t="s">
        <v>2026</v>
      </c>
      <c r="B88" s="61" t="s">
        <v>1842</v>
      </c>
      <c r="C88">
        <v>15.33</v>
      </c>
    </row>
    <row r="89" spans="1:3">
      <c r="A89" t="s">
        <v>1992</v>
      </c>
      <c r="B89" s="61" t="s">
        <v>1843</v>
      </c>
      <c r="C89">
        <v>15.31</v>
      </c>
    </row>
    <row r="90" spans="1:3">
      <c r="A90" t="s">
        <v>1973</v>
      </c>
      <c r="B90" s="61" t="s">
        <v>1847</v>
      </c>
      <c r="C90">
        <v>15.29</v>
      </c>
    </row>
    <row r="91" spans="1:3">
      <c r="A91" t="s">
        <v>752</v>
      </c>
      <c r="B91" s="61" t="s">
        <v>1939</v>
      </c>
      <c r="C91">
        <v>15.26</v>
      </c>
    </row>
    <row r="92" spans="1:3">
      <c r="A92" t="s">
        <v>1904</v>
      </c>
      <c r="B92" s="60" t="s">
        <v>1846</v>
      </c>
      <c r="C92">
        <v>15.25</v>
      </c>
    </row>
    <row r="93" spans="1:3">
      <c r="A93" t="s">
        <v>1138</v>
      </c>
      <c r="B93" s="60" t="s">
        <v>1840</v>
      </c>
      <c r="C93">
        <v>15.24</v>
      </c>
    </row>
    <row r="94" spans="1:3">
      <c r="A94" t="s">
        <v>748</v>
      </c>
      <c r="B94" s="61" t="s">
        <v>1939</v>
      </c>
      <c r="C94">
        <v>15.22</v>
      </c>
    </row>
    <row r="95" spans="1:3">
      <c r="A95" t="s">
        <v>808</v>
      </c>
      <c r="B95" s="61" t="s">
        <v>1843</v>
      </c>
      <c r="C95">
        <v>15.16</v>
      </c>
    </row>
    <row r="96" spans="1:3">
      <c r="A96" t="s">
        <v>1975</v>
      </c>
      <c r="B96" s="61" t="s">
        <v>1847</v>
      </c>
      <c r="C96">
        <v>15.14</v>
      </c>
    </row>
    <row r="97" spans="1:3">
      <c r="A97" t="s">
        <v>1994</v>
      </c>
      <c r="B97" s="61" t="s">
        <v>1843</v>
      </c>
      <c r="C97">
        <v>15.09</v>
      </c>
    </row>
    <row r="98" spans="1:3">
      <c r="A98" t="s">
        <v>1946</v>
      </c>
      <c r="B98" s="61" t="s">
        <v>1939</v>
      </c>
      <c r="C98">
        <v>15.08</v>
      </c>
    </row>
    <row r="99" spans="1:3">
      <c r="A99" t="s">
        <v>1945</v>
      </c>
      <c r="B99" s="61" t="s">
        <v>1939</v>
      </c>
      <c r="C99">
        <v>15</v>
      </c>
    </row>
    <row r="100" spans="1:3">
      <c r="A100" t="s">
        <v>1140</v>
      </c>
      <c r="B100" s="61" t="s">
        <v>1845</v>
      </c>
      <c r="C100">
        <v>15</v>
      </c>
    </row>
    <row r="101" spans="1:3">
      <c r="A101" t="s">
        <v>2023</v>
      </c>
      <c r="B101" s="61" t="s">
        <v>1842</v>
      </c>
      <c r="C101">
        <v>15</v>
      </c>
    </row>
    <row r="102" spans="1:3">
      <c r="A102" t="s">
        <v>685</v>
      </c>
      <c r="B102" s="61" t="s">
        <v>1841</v>
      </c>
      <c r="C102">
        <v>14.86</v>
      </c>
    </row>
    <row r="103" spans="1:3">
      <c r="A103" t="s">
        <v>1983</v>
      </c>
      <c r="B103" s="60" t="s">
        <v>1844</v>
      </c>
      <c r="C103">
        <v>14.81</v>
      </c>
    </row>
    <row r="104" spans="1:3">
      <c r="A104" t="s">
        <v>1414</v>
      </c>
      <c r="B104" s="61" t="s">
        <v>1847</v>
      </c>
      <c r="C104">
        <v>14.71</v>
      </c>
    </row>
    <row r="105" spans="1:3">
      <c r="A105" t="s">
        <v>2005</v>
      </c>
      <c r="B105" s="61" t="s">
        <v>1845</v>
      </c>
      <c r="C105">
        <v>14.7</v>
      </c>
    </row>
    <row r="106" spans="1:3">
      <c r="A106" t="s">
        <v>1808</v>
      </c>
      <c r="B106" s="61" t="s">
        <v>1845</v>
      </c>
      <c r="C106">
        <v>14.7</v>
      </c>
    </row>
    <row r="107" spans="1:3">
      <c r="A107" t="s">
        <v>339</v>
      </c>
      <c r="B107" s="61" t="s">
        <v>1843</v>
      </c>
      <c r="C107">
        <v>14.6</v>
      </c>
    </row>
    <row r="108" spans="1:3">
      <c r="A108" t="s">
        <v>1374</v>
      </c>
      <c r="B108" s="61" t="s">
        <v>1847</v>
      </c>
      <c r="C108">
        <v>14.59</v>
      </c>
    </row>
    <row r="109" spans="1:3">
      <c r="A109" t="s">
        <v>2021</v>
      </c>
      <c r="B109" s="61" t="s">
        <v>1842</v>
      </c>
      <c r="C109">
        <v>14.16</v>
      </c>
    </row>
    <row r="110" spans="1:3">
      <c r="A110" t="s">
        <v>1980</v>
      </c>
      <c r="B110" s="60" t="s">
        <v>1844</v>
      </c>
      <c r="C110">
        <v>14.15</v>
      </c>
    </row>
    <row r="111" spans="1:3">
      <c r="A111" t="s">
        <v>1948</v>
      </c>
      <c r="B111" s="61" t="s">
        <v>1939</v>
      </c>
      <c r="C111">
        <v>14.12</v>
      </c>
    </row>
    <row r="112" spans="1:3">
      <c r="A112" t="s">
        <v>142</v>
      </c>
      <c r="B112" s="61" t="s">
        <v>1845</v>
      </c>
      <c r="C112">
        <v>14.1</v>
      </c>
    </row>
    <row r="113" spans="1:3">
      <c r="A113" t="s">
        <v>1950</v>
      </c>
      <c r="B113" s="61" t="s">
        <v>1939</v>
      </c>
      <c r="C113">
        <v>13.98</v>
      </c>
    </row>
    <row r="114" spans="1:3">
      <c r="A114" t="s">
        <v>1905</v>
      </c>
      <c r="B114" s="60" t="s">
        <v>1846</v>
      </c>
      <c r="C114">
        <v>13.94</v>
      </c>
    </row>
    <row r="115" spans="1:3">
      <c r="A115" t="s">
        <v>1908</v>
      </c>
      <c r="B115" s="55" t="s">
        <v>1906</v>
      </c>
      <c r="C115">
        <v>13.89</v>
      </c>
    </row>
    <row r="116" spans="1:3">
      <c r="A116" t="s">
        <v>1964</v>
      </c>
      <c r="B116" s="61" t="s">
        <v>1939</v>
      </c>
      <c r="C116">
        <v>13.83</v>
      </c>
    </row>
    <row r="117" spans="1:3">
      <c r="A117" t="s">
        <v>688</v>
      </c>
      <c r="B117" s="61" t="s">
        <v>1847</v>
      </c>
      <c r="C117">
        <v>13.82</v>
      </c>
    </row>
    <row r="118" spans="1:3">
      <c r="A118" t="s">
        <v>1947</v>
      </c>
      <c r="B118" s="61" t="s">
        <v>1939</v>
      </c>
      <c r="C118">
        <v>13.75</v>
      </c>
    </row>
    <row r="119" spans="1:3">
      <c r="A119" t="s">
        <v>750</v>
      </c>
      <c r="B119" s="61" t="s">
        <v>1939</v>
      </c>
      <c r="C119">
        <v>13.75</v>
      </c>
    </row>
    <row r="120" spans="1:3">
      <c r="A120" t="s">
        <v>2015</v>
      </c>
      <c r="B120" s="61" t="s">
        <v>1842</v>
      </c>
      <c r="C120">
        <v>13.7</v>
      </c>
    </row>
    <row r="121" spans="1:3">
      <c r="A121" t="s">
        <v>1912</v>
      </c>
      <c r="B121" s="55" t="s">
        <v>1906</v>
      </c>
      <c r="C121">
        <v>13.64</v>
      </c>
    </row>
    <row r="122" spans="1:3">
      <c r="A122" t="s">
        <v>765</v>
      </c>
      <c r="B122" s="61" t="s">
        <v>1842</v>
      </c>
      <c r="C122">
        <v>13.64</v>
      </c>
    </row>
    <row r="123" spans="1:3">
      <c r="A123" t="s">
        <v>1934</v>
      </c>
      <c r="B123" s="61" t="s">
        <v>1841</v>
      </c>
      <c r="C123">
        <v>13.58</v>
      </c>
    </row>
    <row r="124" spans="1:3">
      <c r="A124" t="s">
        <v>1949</v>
      </c>
      <c r="B124" s="61" t="s">
        <v>1939</v>
      </c>
      <c r="C124">
        <v>13.46</v>
      </c>
    </row>
    <row r="125" spans="1:3">
      <c r="A125" t="s">
        <v>1976</v>
      </c>
      <c r="B125" s="61" t="s">
        <v>1847</v>
      </c>
      <c r="C125">
        <v>13.46</v>
      </c>
    </row>
    <row r="126" spans="1:3">
      <c r="A126" t="s">
        <v>1974</v>
      </c>
      <c r="B126" s="61" t="s">
        <v>1847</v>
      </c>
      <c r="C126">
        <v>13.42</v>
      </c>
    </row>
    <row r="127" spans="1:3">
      <c r="A127" t="s">
        <v>2022</v>
      </c>
      <c r="B127" s="61" t="s">
        <v>1842</v>
      </c>
      <c r="C127">
        <v>13.39</v>
      </c>
    </row>
    <row r="128" spans="1:3">
      <c r="A128" t="s">
        <v>1981</v>
      </c>
      <c r="B128" s="60" t="s">
        <v>1844</v>
      </c>
      <c r="C128">
        <v>13.38</v>
      </c>
    </row>
    <row r="129" spans="1:5">
      <c r="A129" t="s">
        <v>1925</v>
      </c>
      <c r="B129" s="55" t="s">
        <v>1922</v>
      </c>
      <c r="C129">
        <v>13.3</v>
      </c>
    </row>
    <row r="130" spans="1:5">
      <c r="A130" t="s">
        <v>781</v>
      </c>
      <c r="B130" s="55" t="s">
        <v>1922</v>
      </c>
      <c r="C130">
        <v>13.26</v>
      </c>
    </row>
    <row r="131" spans="1:5">
      <c r="A131" t="s">
        <v>687</v>
      </c>
      <c r="B131" s="61" t="s">
        <v>1847</v>
      </c>
      <c r="C131">
        <v>13.06</v>
      </c>
    </row>
    <row r="132" spans="1:5">
      <c r="A132" t="s">
        <v>1956</v>
      </c>
      <c r="B132" s="61" t="s">
        <v>1939</v>
      </c>
      <c r="C132">
        <v>13.02</v>
      </c>
    </row>
    <row r="133" spans="1:5">
      <c r="A133" t="s">
        <v>1910</v>
      </c>
      <c r="B133" s="55" t="s">
        <v>1906</v>
      </c>
      <c r="C133">
        <v>12.63</v>
      </c>
    </row>
    <row r="134" spans="1:5">
      <c r="A134" t="s">
        <v>1920</v>
      </c>
      <c r="B134" s="55" t="s">
        <v>1906</v>
      </c>
      <c r="C134">
        <v>12.63</v>
      </c>
    </row>
    <row r="135" spans="1:5">
      <c r="A135" t="s">
        <v>403</v>
      </c>
      <c r="B135" s="61" t="s">
        <v>1842</v>
      </c>
      <c r="C135">
        <v>12.63</v>
      </c>
    </row>
    <row r="136" spans="1:5">
      <c r="A136" t="s">
        <v>1909</v>
      </c>
      <c r="B136" s="55" t="s">
        <v>1906</v>
      </c>
      <c r="C136">
        <v>12.59</v>
      </c>
    </row>
    <row r="137" spans="1:5">
      <c r="A137" t="s">
        <v>1924</v>
      </c>
      <c r="B137" s="55" t="s">
        <v>1922</v>
      </c>
      <c r="C137">
        <v>12.5</v>
      </c>
      <c r="E137" s="61"/>
    </row>
    <row r="138" spans="1:5">
      <c r="A138" t="s">
        <v>1954</v>
      </c>
      <c r="B138" s="61" t="s">
        <v>1939</v>
      </c>
      <c r="C138">
        <v>12.37</v>
      </c>
    </row>
    <row r="139" spans="1:5">
      <c r="A139" t="s">
        <v>1958</v>
      </c>
      <c r="B139" s="61" t="s">
        <v>1939</v>
      </c>
      <c r="C139">
        <v>12.31</v>
      </c>
    </row>
    <row r="140" spans="1:5">
      <c r="A140" t="s">
        <v>1987</v>
      </c>
      <c r="B140" s="60" t="s">
        <v>1844</v>
      </c>
      <c r="C140">
        <v>12.25</v>
      </c>
    </row>
    <row r="141" spans="1:5">
      <c r="A141" t="s">
        <v>1951</v>
      </c>
      <c r="B141" s="61" t="s">
        <v>1939</v>
      </c>
      <c r="C141">
        <v>12.16</v>
      </c>
    </row>
    <row r="142" spans="1:5">
      <c r="A142" t="s">
        <v>2029</v>
      </c>
      <c r="B142" s="61" t="s">
        <v>1842</v>
      </c>
      <c r="C142">
        <v>12.11</v>
      </c>
    </row>
    <row r="143" spans="1:5">
      <c r="A143" t="s">
        <v>1933</v>
      </c>
      <c r="B143" s="61" t="s">
        <v>1841</v>
      </c>
      <c r="C143">
        <v>11.9</v>
      </c>
    </row>
    <row r="144" spans="1:5">
      <c r="A144" t="s">
        <v>2030</v>
      </c>
      <c r="B144" s="61" t="s">
        <v>1842</v>
      </c>
      <c r="C144">
        <v>11.85</v>
      </c>
    </row>
    <row r="145" spans="1:3">
      <c r="A145" t="s">
        <v>762</v>
      </c>
      <c r="B145" s="61" t="s">
        <v>1939</v>
      </c>
      <c r="C145">
        <v>11.83</v>
      </c>
    </row>
    <row r="146" spans="1:3">
      <c r="A146" t="s">
        <v>2014</v>
      </c>
      <c r="B146" s="61" t="s">
        <v>1842</v>
      </c>
      <c r="C146">
        <v>11.79</v>
      </c>
    </row>
    <row r="147" spans="1:3">
      <c r="A147" t="s">
        <v>201</v>
      </c>
      <c r="B147" s="55" t="s">
        <v>1906</v>
      </c>
      <c r="C147">
        <v>11.75</v>
      </c>
    </row>
    <row r="148" spans="1:3">
      <c r="A148" t="s">
        <v>1952</v>
      </c>
      <c r="B148" s="61" t="s">
        <v>1939</v>
      </c>
      <c r="C148">
        <v>11.75</v>
      </c>
    </row>
    <row r="149" spans="1:3">
      <c r="A149" t="s">
        <v>585</v>
      </c>
      <c r="B149" s="55" t="s">
        <v>1906</v>
      </c>
      <c r="C149">
        <v>11.72</v>
      </c>
    </row>
    <row r="150" spans="1:3">
      <c r="A150" t="s">
        <v>1914</v>
      </c>
      <c r="B150" s="55" t="s">
        <v>1906</v>
      </c>
      <c r="C150">
        <v>11.67</v>
      </c>
    </row>
    <row r="151" spans="1:3">
      <c r="A151" t="s">
        <v>1935</v>
      </c>
      <c r="B151" s="61" t="s">
        <v>1841</v>
      </c>
      <c r="C151">
        <v>11.64</v>
      </c>
    </row>
    <row r="152" spans="1:3">
      <c r="A152" t="s">
        <v>1533</v>
      </c>
      <c r="B152" s="61" t="s">
        <v>1842</v>
      </c>
      <c r="C152">
        <v>11.6</v>
      </c>
    </row>
    <row r="153" spans="1:3">
      <c r="A153" t="s">
        <v>1953</v>
      </c>
      <c r="B153" s="61" t="s">
        <v>1939</v>
      </c>
      <c r="C153">
        <v>11.59</v>
      </c>
    </row>
    <row r="154" spans="1:3">
      <c r="A154" t="s">
        <v>938</v>
      </c>
      <c r="B154" s="60" t="s">
        <v>1846</v>
      </c>
      <c r="C154">
        <v>11.56</v>
      </c>
    </row>
    <row r="155" spans="1:3">
      <c r="A155" t="s">
        <v>1955</v>
      </c>
      <c r="B155" s="61" t="s">
        <v>1939</v>
      </c>
      <c r="C155">
        <v>11.52</v>
      </c>
    </row>
    <row r="156" spans="1:3">
      <c r="A156" t="s">
        <v>1921</v>
      </c>
      <c r="B156" s="55" t="s">
        <v>1906</v>
      </c>
      <c r="C156">
        <v>11.43</v>
      </c>
    </row>
    <row r="157" spans="1:3">
      <c r="A157" t="s">
        <v>686</v>
      </c>
      <c r="B157" s="61" t="s">
        <v>1847</v>
      </c>
      <c r="C157">
        <v>11.25</v>
      </c>
    </row>
    <row r="158" spans="1:3">
      <c r="A158" t="s">
        <v>1926</v>
      </c>
      <c r="B158" s="55" t="s">
        <v>1922</v>
      </c>
      <c r="C158">
        <v>11.11</v>
      </c>
    </row>
    <row r="159" spans="1:3">
      <c r="A159" t="s">
        <v>2016</v>
      </c>
      <c r="B159" s="61" t="s">
        <v>1842</v>
      </c>
      <c r="C159">
        <v>11</v>
      </c>
    </row>
    <row r="160" spans="1:3">
      <c r="A160" t="s">
        <v>1928</v>
      </c>
      <c r="B160" s="55" t="s">
        <v>1922</v>
      </c>
      <c r="C160">
        <v>10.87</v>
      </c>
    </row>
    <row r="161" spans="1:3">
      <c r="A161" t="s">
        <v>937</v>
      </c>
      <c r="B161" s="60" t="s">
        <v>1846</v>
      </c>
      <c r="C161">
        <v>10.8</v>
      </c>
    </row>
    <row r="162" spans="1:3">
      <c r="A162" t="s">
        <v>2000</v>
      </c>
      <c r="B162" s="61" t="s">
        <v>1843</v>
      </c>
      <c r="C162">
        <v>10.8</v>
      </c>
    </row>
    <row r="163" spans="1:3">
      <c r="A163" t="s">
        <v>1967</v>
      </c>
      <c r="B163" s="61" t="s">
        <v>1939</v>
      </c>
      <c r="C163">
        <v>10.68</v>
      </c>
    </row>
    <row r="164" spans="1:3">
      <c r="A164" t="s">
        <v>665</v>
      </c>
      <c r="B164" s="61" t="s">
        <v>1842</v>
      </c>
      <c r="C164">
        <v>10.57</v>
      </c>
    </row>
    <row r="165" spans="1:3">
      <c r="A165" t="s">
        <v>1962</v>
      </c>
      <c r="B165" s="61" t="s">
        <v>1939</v>
      </c>
      <c r="C165">
        <v>10.31</v>
      </c>
    </row>
    <row r="166" spans="1:3">
      <c r="A166" t="s">
        <v>1988</v>
      </c>
      <c r="B166" s="60" t="s">
        <v>1844</v>
      </c>
      <c r="C166">
        <v>10.29</v>
      </c>
    </row>
    <row r="167" spans="1:3">
      <c r="A167" t="s">
        <v>2028</v>
      </c>
      <c r="B167" s="61" t="s">
        <v>1842</v>
      </c>
      <c r="C167">
        <v>10.29</v>
      </c>
    </row>
    <row r="168" spans="1:3">
      <c r="A168" t="s">
        <v>2024</v>
      </c>
      <c r="B168" s="61" t="s">
        <v>1842</v>
      </c>
      <c r="C168">
        <v>10.210000000000001</v>
      </c>
    </row>
    <row r="169" spans="1:3">
      <c r="A169" t="s">
        <v>1961</v>
      </c>
      <c r="B169" s="61" t="s">
        <v>1939</v>
      </c>
      <c r="C169">
        <v>10.199999999999999</v>
      </c>
    </row>
    <row r="170" spans="1:3">
      <c r="A170" t="s">
        <v>1913</v>
      </c>
      <c r="B170" s="55" t="s">
        <v>1906</v>
      </c>
      <c r="C170">
        <v>10</v>
      </c>
    </row>
    <row r="171" spans="1:3">
      <c r="A171" t="s">
        <v>1917</v>
      </c>
      <c r="B171" s="55" t="s">
        <v>1906</v>
      </c>
      <c r="C171">
        <v>10</v>
      </c>
    </row>
    <row r="172" spans="1:3">
      <c r="A172" t="s">
        <v>1426</v>
      </c>
      <c r="B172" s="60" t="s">
        <v>1840</v>
      </c>
      <c r="C172">
        <v>10</v>
      </c>
    </row>
    <row r="173" spans="1:3">
      <c r="A173" t="s">
        <v>1936</v>
      </c>
      <c r="B173" s="61" t="s">
        <v>1841</v>
      </c>
      <c r="C173">
        <v>10</v>
      </c>
    </row>
    <row r="174" spans="1:3">
      <c r="A174" t="s">
        <v>642</v>
      </c>
      <c r="B174" s="61" t="s">
        <v>1842</v>
      </c>
      <c r="C174">
        <v>10</v>
      </c>
    </row>
    <row r="175" spans="1:3">
      <c r="A175" t="s">
        <v>2027</v>
      </c>
      <c r="B175" s="61" t="s">
        <v>1842</v>
      </c>
      <c r="C175">
        <v>10</v>
      </c>
    </row>
    <row r="176" spans="1:3">
      <c r="A176" t="s">
        <v>2025</v>
      </c>
      <c r="B176" s="61" t="s">
        <v>1842</v>
      </c>
      <c r="C176">
        <v>9.7799999999999994</v>
      </c>
    </row>
    <row r="177" spans="1:3">
      <c r="A177" t="s">
        <v>416</v>
      </c>
      <c r="B177" s="61" t="s">
        <v>1842</v>
      </c>
      <c r="C177">
        <v>9.58</v>
      </c>
    </row>
    <row r="178" spans="1:3">
      <c r="A178" t="s">
        <v>1984</v>
      </c>
      <c r="B178" s="60" t="s">
        <v>1844</v>
      </c>
      <c r="C178">
        <v>9.2899999999999991</v>
      </c>
    </row>
    <row r="179" spans="1:3">
      <c r="A179" t="s">
        <v>2018</v>
      </c>
      <c r="B179" s="61" t="s">
        <v>1842</v>
      </c>
      <c r="C179">
        <v>9.2899999999999991</v>
      </c>
    </row>
    <row r="180" spans="1:3">
      <c r="A180" t="s">
        <v>753</v>
      </c>
      <c r="B180" s="61" t="s">
        <v>1939</v>
      </c>
      <c r="C180">
        <v>9.2200000000000006</v>
      </c>
    </row>
    <row r="181" spans="1:3">
      <c r="A181" t="s">
        <v>1959</v>
      </c>
      <c r="B181" s="61" t="s">
        <v>1939</v>
      </c>
      <c r="C181">
        <v>8.9499999999999993</v>
      </c>
    </row>
    <row r="182" spans="1:3">
      <c r="A182" t="s">
        <v>2002</v>
      </c>
      <c r="B182" s="61" t="s">
        <v>1843</v>
      </c>
      <c r="C182">
        <v>8.93</v>
      </c>
    </row>
    <row r="183" spans="1:3">
      <c r="A183" t="s">
        <v>1966</v>
      </c>
      <c r="B183" s="61" t="s">
        <v>1939</v>
      </c>
      <c r="C183">
        <v>8.92</v>
      </c>
    </row>
    <row r="184" spans="1:3">
      <c r="A184" t="s">
        <v>754</v>
      </c>
      <c r="B184" s="61" t="s">
        <v>1939</v>
      </c>
      <c r="C184">
        <v>8.85</v>
      </c>
    </row>
    <row r="185" spans="1:3">
      <c r="A185" t="s">
        <v>1937</v>
      </c>
      <c r="B185" s="61" t="s">
        <v>1841</v>
      </c>
      <c r="C185">
        <v>8.8000000000000007</v>
      </c>
    </row>
    <row r="186" spans="1:3">
      <c r="A186" t="s">
        <v>1963</v>
      </c>
      <c r="B186" s="61" t="s">
        <v>1939</v>
      </c>
      <c r="C186">
        <v>8.8000000000000007</v>
      </c>
    </row>
    <row r="187" spans="1:3">
      <c r="A187" t="s">
        <v>1985</v>
      </c>
      <c r="B187" s="60" t="s">
        <v>1844</v>
      </c>
      <c r="C187">
        <v>8.75</v>
      </c>
    </row>
    <row r="188" spans="1:3">
      <c r="A188" t="s">
        <v>1929</v>
      </c>
      <c r="B188" s="55" t="s">
        <v>1922</v>
      </c>
      <c r="C188">
        <v>8.67</v>
      </c>
    </row>
    <row r="189" spans="1:3">
      <c r="A189" t="s">
        <v>2031</v>
      </c>
      <c r="B189" s="61" t="s">
        <v>1842</v>
      </c>
      <c r="C189">
        <v>8.67</v>
      </c>
    </row>
    <row r="190" spans="1:3">
      <c r="A190" t="s">
        <v>2006</v>
      </c>
      <c r="B190" s="61" t="s">
        <v>1845</v>
      </c>
      <c r="C190">
        <v>8.4</v>
      </c>
    </row>
    <row r="191" spans="1:3">
      <c r="A191" t="s">
        <v>1927</v>
      </c>
      <c r="B191" s="55" t="s">
        <v>1922</v>
      </c>
      <c r="C191">
        <v>8.33</v>
      </c>
    </row>
    <row r="192" spans="1:3">
      <c r="A192" t="s">
        <v>2032</v>
      </c>
      <c r="B192" s="61" t="s">
        <v>1842</v>
      </c>
      <c r="C192">
        <v>8.18</v>
      </c>
    </row>
    <row r="193" spans="1:3">
      <c r="A193" t="s">
        <v>2001</v>
      </c>
      <c r="B193" s="61" t="s">
        <v>1843</v>
      </c>
      <c r="C193">
        <v>7.88</v>
      </c>
    </row>
    <row r="194" spans="1:3">
      <c r="A194" t="s">
        <v>1978</v>
      </c>
      <c r="B194" s="61" t="s">
        <v>1847</v>
      </c>
      <c r="C194">
        <v>7.86</v>
      </c>
    </row>
    <row r="195" spans="1:3">
      <c r="A195" t="s">
        <v>1957</v>
      </c>
      <c r="B195" s="61" t="s">
        <v>1939</v>
      </c>
      <c r="C195">
        <v>7.84</v>
      </c>
    </row>
    <row r="196" spans="1:3">
      <c r="A196" t="s">
        <v>2017</v>
      </c>
      <c r="B196" s="61" t="s">
        <v>1842</v>
      </c>
      <c r="C196">
        <v>7.65</v>
      </c>
    </row>
    <row r="197" spans="1:3">
      <c r="A197" t="s">
        <v>1965</v>
      </c>
      <c r="B197" s="61" t="s">
        <v>1939</v>
      </c>
      <c r="C197">
        <v>7.37</v>
      </c>
    </row>
    <row r="198" spans="1:3">
      <c r="A198" t="s">
        <v>1999</v>
      </c>
      <c r="B198" s="61" t="s">
        <v>1843</v>
      </c>
      <c r="C198">
        <v>7.31</v>
      </c>
    </row>
    <row r="199" spans="1:3">
      <c r="A199" t="s">
        <v>1969</v>
      </c>
      <c r="B199" s="61" t="s">
        <v>1939</v>
      </c>
      <c r="C199">
        <v>7.19</v>
      </c>
    </row>
    <row r="200" spans="1:3">
      <c r="A200" t="s">
        <v>2008</v>
      </c>
      <c r="B200" s="61" t="s">
        <v>1845</v>
      </c>
      <c r="C200">
        <v>6.9</v>
      </c>
    </row>
    <row r="201" spans="1:3">
      <c r="A201" t="s">
        <v>1990</v>
      </c>
      <c r="B201" s="60" t="s">
        <v>1844</v>
      </c>
      <c r="C201">
        <v>6.76</v>
      </c>
    </row>
    <row r="202" spans="1:3">
      <c r="A202" t="s">
        <v>2007</v>
      </c>
      <c r="B202" s="61" t="s">
        <v>1845</v>
      </c>
      <c r="C202">
        <v>6.6</v>
      </c>
    </row>
    <row r="203" spans="1:3">
      <c r="A203" t="s">
        <v>1960</v>
      </c>
      <c r="B203" s="61" t="s">
        <v>1939</v>
      </c>
      <c r="C203">
        <v>6.09</v>
      </c>
    </row>
    <row r="204" spans="1:3">
      <c r="A204" t="s">
        <v>2020</v>
      </c>
      <c r="B204" s="61" t="s">
        <v>1842</v>
      </c>
      <c r="C204">
        <v>6</v>
      </c>
    </row>
    <row r="205" spans="1:3">
      <c r="A205" t="s">
        <v>1931</v>
      </c>
      <c r="B205" s="61" t="s">
        <v>1841</v>
      </c>
      <c r="C205">
        <v>5.81</v>
      </c>
    </row>
    <row r="206" spans="1:3">
      <c r="A206" t="s">
        <v>1938</v>
      </c>
      <c r="B206" s="61" t="s">
        <v>1841</v>
      </c>
      <c r="C206">
        <v>5.71</v>
      </c>
    </row>
    <row r="207" spans="1:3">
      <c r="A207" t="s">
        <v>2019</v>
      </c>
      <c r="B207" s="61" t="s">
        <v>1842</v>
      </c>
      <c r="C207">
        <v>5.45</v>
      </c>
    </row>
    <row r="208" spans="1:3">
      <c r="A208" t="s">
        <v>1968</v>
      </c>
      <c r="B208" s="61" t="s">
        <v>1939</v>
      </c>
      <c r="C208">
        <v>5</v>
      </c>
    </row>
    <row r="209" spans="1:3">
      <c r="A209" t="s">
        <v>1989</v>
      </c>
      <c r="B209" s="60" t="s">
        <v>1844</v>
      </c>
      <c r="C209">
        <v>5</v>
      </c>
    </row>
    <row r="210" spans="1:3">
      <c r="A210" t="s">
        <v>2003</v>
      </c>
      <c r="B210" s="61" t="s">
        <v>1843</v>
      </c>
      <c r="C210">
        <v>3.33</v>
      </c>
    </row>
    <row r="211" spans="1:3">
      <c r="A211" t="s">
        <v>2033</v>
      </c>
      <c r="B211" s="61" t="s">
        <v>1842</v>
      </c>
      <c r="C211">
        <v>1.1100000000000001</v>
      </c>
    </row>
  </sheetData>
  <sortState ref="A2:C211">
    <sortCondition descending="1" ref="C195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19"/>
  <sheetViews>
    <sheetView workbookViewId="0">
      <selection activeCell="H18" sqref="H18"/>
    </sheetView>
  </sheetViews>
  <sheetFormatPr defaultRowHeight="15"/>
  <cols>
    <col min="1" max="1" width="26.42578125" bestFit="1" customWidth="1"/>
    <col min="2" max="2" width="24.5703125" bestFit="1" customWidth="1"/>
    <col min="3" max="3" width="6" bestFit="1" customWidth="1"/>
    <col min="5" max="5" width="18.140625" bestFit="1" customWidth="1"/>
  </cols>
  <sheetData>
    <row r="1" spans="1:8">
      <c r="A1" s="1" t="s">
        <v>0</v>
      </c>
      <c r="B1" s="1" t="s">
        <v>1</v>
      </c>
      <c r="C1" s="1" t="s">
        <v>2</v>
      </c>
    </row>
    <row r="2" spans="1:8">
      <c r="A2" t="s">
        <v>10</v>
      </c>
      <c r="B2" t="s">
        <v>573</v>
      </c>
      <c r="C2">
        <v>24.71</v>
      </c>
    </row>
    <row r="3" spans="1:8">
      <c r="A3" t="s">
        <v>37</v>
      </c>
      <c r="B3" t="s">
        <v>573</v>
      </c>
      <c r="C3">
        <v>22.25</v>
      </c>
      <c r="E3" t="s">
        <v>7</v>
      </c>
      <c r="F3">
        <f>AVERAGE(C2:C219)</f>
        <v>11.97802752293579</v>
      </c>
    </row>
    <row r="4" spans="1:8">
      <c r="A4" t="s">
        <v>16</v>
      </c>
      <c r="B4" t="s">
        <v>594</v>
      </c>
      <c r="C4">
        <v>21.55</v>
      </c>
      <c r="E4" t="s">
        <v>9</v>
      </c>
      <c r="F4">
        <f>MEDIAN(C2:C219)</f>
        <v>11.68</v>
      </c>
    </row>
    <row r="5" spans="1:8">
      <c r="A5" t="s">
        <v>28</v>
      </c>
      <c r="B5" t="s">
        <v>573</v>
      </c>
      <c r="C5">
        <v>21.39</v>
      </c>
      <c r="E5" t="s">
        <v>12</v>
      </c>
      <c r="F5">
        <f>QUARTILE(C2:C219,3)</f>
        <v>15.3475</v>
      </c>
    </row>
    <row r="6" spans="1:8">
      <c r="A6" t="s">
        <v>60</v>
      </c>
      <c r="B6" t="s">
        <v>502</v>
      </c>
      <c r="C6">
        <v>21.01</v>
      </c>
      <c r="E6" t="s">
        <v>15</v>
      </c>
      <c r="F6">
        <f>QUARTILE(C2:C219,1)</f>
        <v>8.2675000000000001</v>
      </c>
    </row>
    <row r="7" spans="1:8">
      <c r="A7" t="s">
        <v>639</v>
      </c>
      <c r="B7" t="s">
        <v>635</v>
      </c>
      <c r="C7">
        <v>20.94</v>
      </c>
      <c r="E7" t="s">
        <v>17</v>
      </c>
      <c r="F7">
        <f>STDEVP(C2:C219)</f>
        <v>4.6487123855191248</v>
      </c>
    </row>
    <row r="8" spans="1:8">
      <c r="A8" t="s">
        <v>32</v>
      </c>
      <c r="B8" t="s">
        <v>532</v>
      </c>
      <c r="C8">
        <v>20.48</v>
      </c>
    </row>
    <row r="9" spans="1:8">
      <c r="A9" t="s">
        <v>86</v>
      </c>
      <c r="B9" t="s">
        <v>625</v>
      </c>
      <c r="C9">
        <v>20.04</v>
      </c>
    </row>
    <row r="10" spans="1:8">
      <c r="A10" t="s">
        <v>640</v>
      </c>
      <c r="B10" t="s">
        <v>635</v>
      </c>
      <c r="C10">
        <v>20</v>
      </c>
    </row>
    <row r="11" spans="1:8">
      <c r="A11" t="s">
        <v>55</v>
      </c>
      <c r="B11" t="s">
        <v>573</v>
      </c>
      <c r="C11">
        <v>19.739999999999998</v>
      </c>
    </row>
    <row r="12" spans="1:8">
      <c r="A12" t="s">
        <v>81</v>
      </c>
      <c r="B12" t="s">
        <v>573</v>
      </c>
      <c r="C12">
        <v>19.62</v>
      </c>
    </row>
    <row r="13" spans="1:8">
      <c r="A13" t="s">
        <v>70</v>
      </c>
      <c r="B13" t="s">
        <v>625</v>
      </c>
      <c r="C13">
        <v>19.38</v>
      </c>
    </row>
    <row r="14" spans="1:8">
      <c r="A14" t="s">
        <v>54</v>
      </c>
      <c r="B14" t="s">
        <v>532</v>
      </c>
      <c r="C14">
        <v>19.32</v>
      </c>
      <c r="H14" t="s">
        <v>1833</v>
      </c>
    </row>
    <row r="15" spans="1:8">
      <c r="A15" t="s">
        <v>31</v>
      </c>
      <c r="B15" t="s">
        <v>625</v>
      </c>
      <c r="C15">
        <v>19.149999999999999</v>
      </c>
      <c r="H15" t="s">
        <v>1834</v>
      </c>
    </row>
    <row r="16" spans="1:8">
      <c r="A16" t="s">
        <v>596</v>
      </c>
      <c r="B16" t="s">
        <v>594</v>
      </c>
      <c r="C16">
        <v>19.09</v>
      </c>
      <c r="H16" t="s">
        <v>1835</v>
      </c>
    </row>
    <row r="17" spans="1:8">
      <c r="A17" t="s">
        <v>479</v>
      </c>
      <c r="B17" t="s">
        <v>490</v>
      </c>
      <c r="C17">
        <v>19.05</v>
      </c>
      <c r="H17" t="s">
        <v>1836</v>
      </c>
    </row>
    <row r="18" spans="1:8">
      <c r="A18" t="s">
        <v>535</v>
      </c>
      <c r="B18" t="s">
        <v>532</v>
      </c>
      <c r="C18">
        <v>18.82</v>
      </c>
    </row>
    <row r="19" spans="1:8">
      <c r="A19" t="s">
        <v>43</v>
      </c>
      <c r="B19" t="s">
        <v>557</v>
      </c>
      <c r="C19">
        <v>18.82</v>
      </c>
    </row>
    <row r="20" spans="1:8">
      <c r="A20" t="s">
        <v>534</v>
      </c>
      <c r="B20" t="s">
        <v>532</v>
      </c>
      <c r="C20">
        <v>18.53</v>
      </c>
    </row>
    <row r="21" spans="1:8">
      <c r="A21" t="s">
        <v>117</v>
      </c>
      <c r="B21" t="s">
        <v>502</v>
      </c>
      <c r="C21">
        <v>18.52</v>
      </c>
    </row>
    <row r="22" spans="1:8">
      <c r="A22" t="s">
        <v>574</v>
      </c>
      <c r="B22" t="s">
        <v>573</v>
      </c>
      <c r="C22">
        <v>18.350000000000001</v>
      </c>
    </row>
    <row r="23" spans="1:8">
      <c r="A23" t="s">
        <v>595</v>
      </c>
      <c r="B23" t="s">
        <v>594</v>
      </c>
      <c r="C23">
        <v>18.350000000000001</v>
      </c>
    </row>
    <row r="24" spans="1:8">
      <c r="A24" t="s">
        <v>599</v>
      </c>
      <c r="B24" t="s">
        <v>594</v>
      </c>
      <c r="C24">
        <v>18.23</v>
      </c>
    </row>
    <row r="25" spans="1:8">
      <c r="A25" t="s">
        <v>480</v>
      </c>
      <c r="B25" t="s">
        <v>490</v>
      </c>
      <c r="C25">
        <v>18.22</v>
      </c>
    </row>
    <row r="26" spans="1:8">
      <c r="A26" t="s">
        <v>481</v>
      </c>
      <c r="B26" t="s">
        <v>490</v>
      </c>
      <c r="C26">
        <v>18.170000000000002</v>
      </c>
    </row>
    <row r="27" spans="1:8">
      <c r="A27" t="s">
        <v>533</v>
      </c>
      <c r="B27" t="s">
        <v>532</v>
      </c>
      <c r="C27">
        <v>18.100000000000001</v>
      </c>
    </row>
    <row r="28" spans="1:8">
      <c r="A28" t="s">
        <v>61</v>
      </c>
      <c r="B28" t="s">
        <v>557</v>
      </c>
      <c r="C28">
        <v>17.940000000000001</v>
      </c>
    </row>
    <row r="29" spans="1:8">
      <c r="A29" t="s">
        <v>57</v>
      </c>
      <c r="B29" t="s">
        <v>502</v>
      </c>
      <c r="C29">
        <v>17.91</v>
      </c>
    </row>
    <row r="30" spans="1:8">
      <c r="A30" t="s">
        <v>318</v>
      </c>
      <c r="B30" t="s">
        <v>573</v>
      </c>
      <c r="C30">
        <v>17.899999999999999</v>
      </c>
    </row>
    <row r="31" spans="1:8">
      <c r="A31" t="s">
        <v>19</v>
      </c>
      <c r="B31" t="s">
        <v>594</v>
      </c>
      <c r="C31">
        <v>17.78</v>
      </c>
    </row>
    <row r="32" spans="1:8">
      <c r="A32" t="s">
        <v>631</v>
      </c>
      <c r="B32" t="s">
        <v>630</v>
      </c>
      <c r="C32">
        <v>17.63</v>
      </c>
    </row>
    <row r="33" spans="1:3">
      <c r="A33" t="s">
        <v>386</v>
      </c>
      <c r="B33" t="s">
        <v>532</v>
      </c>
      <c r="C33">
        <v>17.59</v>
      </c>
    </row>
    <row r="34" spans="1:3">
      <c r="A34" t="s">
        <v>75</v>
      </c>
      <c r="B34" t="s">
        <v>625</v>
      </c>
      <c r="C34">
        <v>17.559999999999999</v>
      </c>
    </row>
    <row r="35" spans="1:3">
      <c r="A35" t="s">
        <v>90</v>
      </c>
      <c r="B35" t="s">
        <v>502</v>
      </c>
      <c r="C35">
        <v>17.53</v>
      </c>
    </row>
    <row r="36" spans="1:3">
      <c r="A36" t="s">
        <v>66</v>
      </c>
      <c r="B36" t="s">
        <v>557</v>
      </c>
      <c r="C36">
        <v>17.39</v>
      </c>
    </row>
    <row r="37" spans="1:3">
      <c r="A37" t="s">
        <v>109</v>
      </c>
      <c r="B37" t="s">
        <v>557</v>
      </c>
      <c r="C37">
        <v>17.36</v>
      </c>
    </row>
    <row r="38" spans="1:3">
      <c r="A38" t="s">
        <v>597</v>
      </c>
      <c r="B38" t="s">
        <v>594</v>
      </c>
      <c r="C38">
        <v>17.36</v>
      </c>
    </row>
    <row r="39" spans="1:3">
      <c r="A39" t="s">
        <v>637</v>
      </c>
      <c r="B39" t="s">
        <v>635</v>
      </c>
      <c r="C39">
        <v>17.36</v>
      </c>
    </row>
    <row r="40" spans="1:3">
      <c r="A40" t="s">
        <v>636</v>
      </c>
      <c r="B40" t="s">
        <v>635</v>
      </c>
      <c r="C40">
        <v>17.309999999999999</v>
      </c>
    </row>
    <row r="41" spans="1:3">
      <c r="A41" t="s">
        <v>126</v>
      </c>
      <c r="B41" t="s">
        <v>532</v>
      </c>
      <c r="C41">
        <v>17.28</v>
      </c>
    </row>
    <row r="42" spans="1:3">
      <c r="A42" t="s">
        <v>503</v>
      </c>
      <c r="B42" t="s">
        <v>502</v>
      </c>
      <c r="C42">
        <v>17.239999999999998</v>
      </c>
    </row>
    <row r="43" spans="1:3">
      <c r="A43" t="s">
        <v>575</v>
      </c>
      <c r="B43" t="s">
        <v>573</v>
      </c>
      <c r="C43">
        <v>16.87</v>
      </c>
    </row>
    <row r="44" spans="1:3">
      <c r="A44" t="s">
        <v>521</v>
      </c>
      <c r="B44" t="s">
        <v>517</v>
      </c>
      <c r="C44">
        <v>16.68</v>
      </c>
    </row>
    <row r="45" spans="1:3">
      <c r="A45" t="s">
        <v>642</v>
      </c>
      <c r="B45" t="s">
        <v>635</v>
      </c>
      <c r="C45">
        <v>16.57</v>
      </c>
    </row>
    <row r="46" spans="1:3">
      <c r="A46" t="s">
        <v>199</v>
      </c>
      <c r="B46" t="s">
        <v>532</v>
      </c>
      <c r="C46">
        <v>16.45</v>
      </c>
    </row>
    <row r="47" spans="1:3">
      <c r="A47" t="s">
        <v>604</v>
      </c>
      <c r="B47" t="s">
        <v>594</v>
      </c>
      <c r="C47">
        <v>16.34</v>
      </c>
    </row>
    <row r="48" spans="1:3">
      <c r="A48" t="s">
        <v>577</v>
      </c>
      <c r="B48" t="s">
        <v>573</v>
      </c>
      <c r="C48">
        <v>16.27</v>
      </c>
    </row>
    <row r="49" spans="1:3">
      <c r="A49" t="s">
        <v>203</v>
      </c>
      <c r="B49" t="s">
        <v>625</v>
      </c>
      <c r="C49">
        <v>16.23</v>
      </c>
    </row>
    <row r="50" spans="1:3">
      <c r="A50" t="s">
        <v>462</v>
      </c>
      <c r="B50" t="s">
        <v>635</v>
      </c>
      <c r="C50">
        <v>16.14</v>
      </c>
    </row>
    <row r="51" spans="1:3">
      <c r="A51" t="s">
        <v>128</v>
      </c>
      <c r="B51" t="s">
        <v>502</v>
      </c>
      <c r="C51">
        <v>15.89</v>
      </c>
    </row>
    <row r="52" spans="1:3">
      <c r="A52" t="s">
        <v>578</v>
      </c>
      <c r="B52" t="s">
        <v>573</v>
      </c>
      <c r="C52">
        <v>15.85</v>
      </c>
    </row>
    <row r="53" spans="1:3">
      <c r="A53" t="s">
        <v>105</v>
      </c>
      <c r="B53" t="s">
        <v>630</v>
      </c>
      <c r="C53">
        <v>15.83</v>
      </c>
    </row>
    <row r="54" spans="1:3">
      <c r="A54" t="s">
        <v>519</v>
      </c>
      <c r="B54" t="s">
        <v>517</v>
      </c>
      <c r="C54">
        <v>15.72</v>
      </c>
    </row>
    <row r="55" spans="1:3">
      <c r="A55" t="s">
        <v>92</v>
      </c>
      <c r="B55" t="s">
        <v>532</v>
      </c>
      <c r="C55">
        <v>15.43</v>
      </c>
    </row>
    <row r="56" spans="1:3">
      <c r="A56" t="s">
        <v>638</v>
      </c>
      <c r="B56" t="s">
        <v>635</v>
      </c>
      <c r="C56">
        <v>15.37</v>
      </c>
    </row>
    <row r="57" spans="1:3">
      <c r="A57" t="s">
        <v>538</v>
      </c>
      <c r="B57" t="s">
        <v>532</v>
      </c>
      <c r="C57">
        <v>15.28</v>
      </c>
    </row>
    <row r="58" spans="1:3">
      <c r="A58" t="s">
        <v>579</v>
      </c>
      <c r="B58" t="s">
        <v>573</v>
      </c>
      <c r="C58">
        <v>15.22</v>
      </c>
    </row>
    <row r="59" spans="1:3">
      <c r="A59" t="s">
        <v>38</v>
      </c>
      <c r="B59" t="s">
        <v>557</v>
      </c>
      <c r="C59">
        <v>15.15</v>
      </c>
    </row>
    <row r="60" spans="1:3">
      <c r="A60" t="s">
        <v>167</v>
      </c>
      <c r="B60" t="s">
        <v>490</v>
      </c>
      <c r="C60">
        <v>15</v>
      </c>
    </row>
    <row r="61" spans="1:3">
      <c r="A61" t="s">
        <v>603</v>
      </c>
      <c r="B61" t="s">
        <v>594</v>
      </c>
      <c r="C61">
        <v>15</v>
      </c>
    </row>
    <row r="62" spans="1:3">
      <c r="A62" t="s">
        <v>613</v>
      </c>
      <c r="B62" t="s">
        <v>594</v>
      </c>
      <c r="C62">
        <v>15</v>
      </c>
    </row>
    <row r="63" spans="1:3">
      <c r="A63" t="s">
        <v>632</v>
      </c>
      <c r="B63" t="s">
        <v>630</v>
      </c>
      <c r="C63">
        <v>15</v>
      </c>
    </row>
    <row r="64" spans="1:3">
      <c r="A64" t="s">
        <v>600</v>
      </c>
      <c r="B64" t="s">
        <v>594</v>
      </c>
      <c r="C64">
        <v>14.88</v>
      </c>
    </row>
    <row r="65" spans="1:3">
      <c r="A65" t="s">
        <v>540</v>
      </c>
      <c r="B65" t="s">
        <v>532</v>
      </c>
      <c r="C65">
        <v>14.85</v>
      </c>
    </row>
    <row r="66" spans="1:3">
      <c r="A66" t="s">
        <v>185</v>
      </c>
      <c r="B66" t="s">
        <v>625</v>
      </c>
      <c r="C66">
        <v>14.75</v>
      </c>
    </row>
    <row r="67" spans="1:3">
      <c r="A67" t="s">
        <v>536</v>
      </c>
      <c r="B67" t="s">
        <v>532</v>
      </c>
      <c r="C67">
        <v>14.73</v>
      </c>
    </row>
    <row r="68" spans="1:3">
      <c r="A68" t="s">
        <v>331</v>
      </c>
      <c r="B68" t="s">
        <v>502</v>
      </c>
      <c r="C68">
        <v>14.65</v>
      </c>
    </row>
    <row r="69" spans="1:3">
      <c r="A69" t="s">
        <v>97</v>
      </c>
      <c r="B69" t="s">
        <v>630</v>
      </c>
      <c r="C69">
        <v>14.62</v>
      </c>
    </row>
    <row r="70" spans="1:3">
      <c r="A70" t="s">
        <v>504</v>
      </c>
      <c r="B70" t="s">
        <v>502</v>
      </c>
      <c r="C70">
        <v>14.54</v>
      </c>
    </row>
    <row r="71" spans="1:3">
      <c r="A71" t="s">
        <v>465</v>
      </c>
      <c r="B71" t="s">
        <v>635</v>
      </c>
      <c r="C71">
        <v>14.51</v>
      </c>
    </row>
    <row r="72" spans="1:3">
      <c r="A72" t="s">
        <v>470</v>
      </c>
      <c r="B72" t="s">
        <v>635</v>
      </c>
      <c r="C72">
        <v>14.48</v>
      </c>
    </row>
    <row r="73" spans="1:3">
      <c r="A73" t="s">
        <v>471</v>
      </c>
      <c r="B73" t="s">
        <v>635</v>
      </c>
      <c r="C73">
        <v>14.17</v>
      </c>
    </row>
    <row r="74" spans="1:3">
      <c r="A74" t="s">
        <v>641</v>
      </c>
      <c r="B74" t="s">
        <v>635</v>
      </c>
      <c r="C74">
        <v>14.17</v>
      </c>
    </row>
    <row r="75" spans="1:3">
      <c r="A75" t="s">
        <v>147</v>
      </c>
      <c r="B75" t="s">
        <v>557</v>
      </c>
      <c r="C75">
        <v>14.13</v>
      </c>
    </row>
    <row r="76" spans="1:3">
      <c r="A76" t="s">
        <v>518</v>
      </c>
      <c r="B76" t="s">
        <v>517</v>
      </c>
      <c r="C76">
        <v>13.9</v>
      </c>
    </row>
    <row r="77" spans="1:3">
      <c r="A77" t="s">
        <v>608</v>
      </c>
      <c r="B77" t="s">
        <v>594</v>
      </c>
      <c r="C77">
        <v>13.87</v>
      </c>
    </row>
    <row r="78" spans="1:3">
      <c r="A78" t="s">
        <v>539</v>
      </c>
      <c r="B78" t="s">
        <v>532</v>
      </c>
      <c r="C78">
        <v>13.73</v>
      </c>
    </row>
    <row r="79" spans="1:3">
      <c r="A79" t="s">
        <v>129</v>
      </c>
      <c r="B79" t="s">
        <v>532</v>
      </c>
      <c r="C79">
        <v>13.73</v>
      </c>
    </row>
    <row r="80" spans="1:3">
      <c r="A80" t="s">
        <v>598</v>
      </c>
      <c r="B80" t="s">
        <v>594</v>
      </c>
      <c r="C80">
        <v>13.67</v>
      </c>
    </row>
    <row r="81" spans="1:3">
      <c r="A81" t="s">
        <v>558</v>
      </c>
      <c r="B81" t="s">
        <v>557</v>
      </c>
      <c r="C81">
        <v>13.55</v>
      </c>
    </row>
    <row r="82" spans="1:3">
      <c r="A82" t="s">
        <v>173</v>
      </c>
      <c r="B82" t="s">
        <v>557</v>
      </c>
      <c r="C82">
        <v>13.48</v>
      </c>
    </row>
    <row r="83" spans="1:3">
      <c r="A83" t="s">
        <v>522</v>
      </c>
      <c r="B83" t="s">
        <v>517</v>
      </c>
      <c r="C83">
        <v>13.36</v>
      </c>
    </row>
    <row r="84" spans="1:3">
      <c r="A84" t="s">
        <v>602</v>
      </c>
      <c r="B84" t="s">
        <v>594</v>
      </c>
      <c r="C84">
        <v>13.24</v>
      </c>
    </row>
    <row r="85" spans="1:3">
      <c r="A85" t="s">
        <v>609</v>
      </c>
      <c r="B85" t="s">
        <v>594</v>
      </c>
      <c r="C85">
        <v>13.16</v>
      </c>
    </row>
    <row r="86" spans="1:3">
      <c r="A86" t="s">
        <v>345</v>
      </c>
      <c r="B86" t="s">
        <v>625</v>
      </c>
      <c r="C86">
        <v>13.16</v>
      </c>
    </row>
    <row r="87" spans="1:3">
      <c r="A87" t="s">
        <v>581</v>
      </c>
      <c r="B87" t="s">
        <v>573</v>
      </c>
      <c r="C87">
        <v>13.04</v>
      </c>
    </row>
    <row r="88" spans="1:3">
      <c r="A88" t="s">
        <v>135</v>
      </c>
      <c r="B88" t="s">
        <v>573</v>
      </c>
      <c r="C88">
        <v>12.9</v>
      </c>
    </row>
    <row r="89" spans="1:3">
      <c r="A89" t="s">
        <v>194</v>
      </c>
      <c r="B89" t="s">
        <v>573</v>
      </c>
      <c r="C89">
        <v>12.8</v>
      </c>
    </row>
    <row r="90" spans="1:3">
      <c r="A90" t="s">
        <v>611</v>
      </c>
      <c r="B90" t="s">
        <v>594</v>
      </c>
      <c r="C90">
        <v>12.7</v>
      </c>
    </row>
    <row r="91" spans="1:3">
      <c r="A91" t="s">
        <v>541</v>
      </c>
      <c r="B91" t="s">
        <v>532</v>
      </c>
      <c r="C91">
        <v>12.68</v>
      </c>
    </row>
    <row r="92" spans="1:3">
      <c r="A92" t="s">
        <v>561</v>
      </c>
      <c r="B92" t="s">
        <v>557</v>
      </c>
      <c r="C92">
        <v>12.68</v>
      </c>
    </row>
    <row r="93" spans="1:3">
      <c r="A93" t="s">
        <v>605</v>
      </c>
      <c r="B93" t="s">
        <v>594</v>
      </c>
      <c r="C93">
        <v>12.65</v>
      </c>
    </row>
    <row r="94" spans="1:3">
      <c r="A94" t="s">
        <v>271</v>
      </c>
      <c r="B94" t="s">
        <v>532</v>
      </c>
      <c r="C94">
        <v>12.64</v>
      </c>
    </row>
    <row r="95" spans="1:3">
      <c r="A95" t="s">
        <v>643</v>
      </c>
      <c r="B95" t="s">
        <v>635</v>
      </c>
      <c r="C95">
        <v>12.59</v>
      </c>
    </row>
    <row r="96" spans="1:3">
      <c r="A96" t="s">
        <v>626</v>
      </c>
      <c r="B96" t="s">
        <v>625</v>
      </c>
      <c r="C96">
        <v>12.58</v>
      </c>
    </row>
    <row r="97" spans="1:3">
      <c r="A97" t="s">
        <v>82</v>
      </c>
      <c r="B97" t="s">
        <v>557</v>
      </c>
      <c r="C97">
        <v>12.44</v>
      </c>
    </row>
    <row r="98" spans="1:3">
      <c r="A98" t="s">
        <v>347</v>
      </c>
      <c r="B98" t="s">
        <v>625</v>
      </c>
      <c r="C98">
        <v>12.41</v>
      </c>
    </row>
    <row r="99" spans="1:3">
      <c r="A99" t="s">
        <v>584</v>
      </c>
      <c r="B99" t="s">
        <v>573</v>
      </c>
      <c r="C99">
        <v>12.2</v>
      </c>
    </row>
    <row r="100" spans="1:3">
      <c r="A100" t="s">
        <v>476</v>
      </c>
      <c r="B100" t="s">
        <v>635</v>
      </c>
      <c r="C100">
        <v>12.17</v>
      </c>
    </row>
    <row r="101" spans="1:3">
      <c r="A101" t="s">
        <v>520</v>
      </c>
      <c r="B101" t="s">
        <v>517</v>
      </c>
      <c r="C101">
        <v>12.16</v>
      </c>
    </row>
    <row r="102" spans="1:3">
      <c r="A102" t="s">
        <v>580</v>
      </c>
      <c r="B102" t="s">
        <v>573</v>
      </c>
      <c r="C102">
        <v>12.03</v>
      </c>
    </row>
    <row r="103" spans="1:3">
      <c r="A103" t="s">
        <v>546</v>
      </c>
      <c r="B103" t="s">
        <v>532</v>
      </c>
      <c r="C103">
        <v>12</v>
      </c>
    </row>
    <row r="104" spans="1:3">
      <c r="A104" t="s">
        <v>612</v>
      </c>
      <c r="B104" t="s">
        <v>594</v>
      </c>
      <c r="C104">
        <v>11.95</v>
      </c>
    </row>
    <row r="105" spans="1:3">
      <c r="A105" t="s">
        <v>548</v>
      </c>
      <c r="B105" t="s">
        <v>532</v>
      </c>
      <c r="C105">
        <v>11.92</v>
      </c>
    </row>
    <row r="106" spans="1:3">
      <c r="A106" t="s">
        <v>505</v>
      </c>
      <c r="B106" t="s">
        <v>502</v>
      </c>
      <c r="C106">
        <v>11.91</v>
      </c>
    </row>
    <row r="107" spans="1:3">
      <c r="A107" t="s">
        <v>601</v>
      </c>
      <c r="B107" t="s">
        <v>594</v>
      </c>
      <c r="C107">
        <v>11.91</v>
      </c>
    </row>
    <row r="108" spans="1:3">
      <c r="A108" t="s">
        <v>607</v>
      </c>
      <c r="B108" t="s">
        <v>594</v>
      </c>
      <c r="C108">
        <v>11.83</v>
      </c>
    </row>
    <row r="109" spans="1:3">
      <c r="A109" t="s">
        <v>576</v>
      </c>
      <c r="B109" t="s">
        <v>573</v>
      </c>
      <c r="C109">
        <v>11.82</v>
      </c>
    </row>
    <row r="110" spans="1:3">
      <c r="A110" t="s">
        <v>623</v>
      </c>
      <c r="B110" t="s">
        <v>594</v>
      </c>
      <c r="C110">
        <v>11.74</v>
      </c>
    </row>
    <row r="111" spans="1:3">
      <c r="A111" t="s">
        <v>491</v>
      </c>
      <c r="B111" t="s">
        <v>490</v>
      </c>
      <c r="C111">
        <v>11.62</v>
      </c>
    </row>
    <row r="112" spans="1:3">
      <c r="A112" t="s">
        <v>559</v>
      </c>
      <c r="B112" t="s">
        <v>557</v>
      </c>
      <c r="C112">
        <v>11.49</v>
      </c>
    </row>
    <row r="113" spans="1:3">
      <c r="A113" t="s">
        <v>483</v>
      </c>
      <c r="B113" t="s">
        <v>490</v>
      </c>
      <c r="C113">
        <v>11.46</v>
      </c>
    </row>
    <row r="114" spans="1:3">
      <c r="A114" t="s">
        <v>151</v>
      </c>
      <c r="B114" t="s">
        <v>557</v>
      </c>
      <c r="C114">
        <v>11.43</v>
      </c>
    </row>
    <row r="115" spans="1:3">
      <c r="A115" t="s">
        <v>523</v>
      </c>
      <c r="B115" t="s">
        <v>517</v>
      </c>
      <c r="C115">
        <v>11.34</v>
      </c>
    </row>
    <row r="116" spans="1:3">
      <c r="A116" t="s">
        <v>492</v>
      </c>
      <c r="B116" t="s">
        <v>490</v>
      </c>
      <c r="C116">
        <v>11.27</v>
      </c>
    </row>
    <row r="117" spans="1:3">
      <c r="A117" t="s">
        <v>633</v>
      </c>
      <c r="B117" t="s">
        <v>630</v>
      </c>
      <c r="C117">
        <v>11.25</v>
      </c>
    </row>
    <row r="118" spans="1:3">
      <c r="A118" t="s">
        <v>87</v>
      </c>
      <c r="B118" t="s">
        <v>557</v>
      </c>
      <c r="C118">
        <v>11.03</v>
      </c>
    </row>
    <row r="119" spans="1:3">
      <c r="A119" t="s">
        <v>485</v>
      </c>
      <c r="B119" t="s">
        <v>490</v>
      </c>
      <c r="C119">
        <v>10.97</v>
      </c>
    </row>
    <row r="120" spans="1:3">
      <c r="A120" t="s">
        <v>473</v>
      </c>
      <c r="B120" t="s">
        <v>635</v>
      </c>
      <c r="C120">
        <v>10.94</v>
      </c>
    </row>
    <row r="121" spans="1:3">
      <c r="A121" t="s">
        <v>482</v>
      </c>
      <c r="B121" t="s">
        <v>490</v>
      </c>
      <c r="C121">
        <v>10.93</v>
      </c>
    </row>
    <row r="122" spans="1:3">
      <c r="A122" t="s">
        <v>560</v>
      </c>
      <c r="B122" t="s">
        <v>557</v>
      </c>
      <c r="C122">
        <v>10.91</v>
      </c>
    </row>
    <row r="123" spans="1:3">
      <c r="A123" t="s">
        <v>466</v>
      </c>
      <c r="B123" t="s">
        <v>635</v>
      </c>
      <c r="C123">
        <v>10.91</v>
      </c>
    </row>
    <row r="124" spans="1:3">
      <c r="A124" t="s">
        <v>507</v>
      </c>
      <c r="B124" t="s">
        <v>502</v>
      </c>
      <c r="C124">
        <v>10.9</v>
      </c>
    </row>
    <row r="125" spans="1:3">
      <c r="A125" t="s">
        <v>484</v>
      </c>
      <c r="B125" t="s">
        <v>490</v>
      </c>
      <c r="C125">
        <v>10.86</v>
      </c>
    </row>
    <row r="126" spans="1:3">
      <c r="A126" t="s">
        <v>174</v>
      </c>
      <c r="B126" t="s">
        <v>557</v>
      </c>
      <c r="C126">
        <v>10.77</v>
      </c>
    </row>
    <row r="127" spans="1:3">
      <c r="A127" t="s">
        <v>201</v>
      </c>
      <c r="B127" t="s">
        <v>573</v>
      </c>
      <c r="C127">
        <v>10.71</v>
      </c>
    </row>
    <row r="128" spans="1:3">
      <c r="A128" t="s">
        <v>618</v>
      </c>
      <c r="B128" t="s">
        <v>594</v>
      </c>
      <c r="C128">
        <v>10.57</v>
      </c>
    </row>
    <row r="129" spans="1:3">
      <c r="A129" t="s">
        <v>524</v>
      </c>
      <c r="B129" t="s">
        <v>517</v>
      </c>
      <c r="C129">
        <v>10.42</v>
      </c>
    </row>
    <row r="130" spans="1:3">
      <c r="A130" t="s">
        <v>568</v>
      </c>
      <c r="B130" t="s">
        <v>557</v>
      </c>
      <c r="C130">
        <v>10.41</v>
      </c>
    </row>
    <row r="131" spans="1:3">
      <c r="A131" t="s">
        <v>486</v>
      </c>
      <c r="B131" t="s">
        <v>490</v>
      </c>
      <c r="C131">
        <v>10.4</v>
      </c>
    </row>
    <row r="132" spans="1:3">
      <c r="A132" t="s">
        <v>339</v>
      </c>
      <c r="B132" t="s">
        <v>502</v>
      </c>
      <c r="C132">
        <v>10.36</v>
      </c>
    </row>
    <row r="133" spans="1:3">
      <c r="A133" t="s">
        <v>544</v>
      </c>
      <c r="B133" t="s">
        <v>532</v>
      </c>
      <c r="C133">
        <v>10.33</v>
      </c>
    </row>
    <row r="134" spans="1:3">
      <c r="A134" t="s">
        <v>563</v>
      </c>
      <c r="B134" t="s">
        <v>557</v>
      </c>
      <c r="C134">
        <v>10.24</v>
      </c>
    </row>
    <row r="135" spans="1:3">
      <c r="A135" t="s">
        <v>627</v>
      </c>
      <c r="B135" t="s">
        <v>625</v>
      </c>
      <c r="C135">
        <v>10.199999999999999</v>
      </c>
    </row>
    <row r="136" spans="1:3">
      <c r="A136" t="s">
        <v>537</v>
      </c>
      <c r="B136" t="s">
        <v>532</v>
      </c>
      <c r="C136">
        <v>10.17</v>
      </c>
    </row>
    <row r="137" spans="1:3">
      <c r="A137" t="s">
        <v>493</v>
      </c>
      <c r="B137" t="s">
        <v>490</v>
      </c>
      <c r="C137">
        <v>10</v>
      </c>
    </row>
    <row r="138" spans="1:3">
      <c r="A138" t="s">
        <v>506</v>
      </c>
      <c r="B138" t="s">
        <v>502</v>
      </c>
      <c r="C138">
        <v>10</v>
      </c>
    </row>
    <row r="139" spans="1:3">
      <c r="A139" t="s">
        <v>545</v>
      </c>
      <c r="B139" t="s">
        <v>532</v>
      </c>
      <c r="C139">
        <v>10</v>
      </c>
    </row>
    <row r="140" spans="1:3">
      <c r="A140" t="s">
        <v>565</v>
      </c>
      <c r="B140" t="s">
        <v>557</v>
      </c>
      <c r="C140">
        <v>9.76</v>
      </c>
    </row>
    <row r="141" spans="1:3">
      <c r="A141" t="s">
        <v>614</v>
      </c>
      <c r="B141" t="s">
        <v>594</v>
      </c>
      <c r="C141">
        <v>9.75</v>
      </c>
    </row>
    <row r="142" spans="1:3">
      <c r="A142" t="s">
        <v>495</v>
      </c>
      <c r="B142" t="s">
        <v>490</v>
      </c>
      <c r="C142">
        <v>9.67</v>
      </c>
    </row>
    <row r="143" spans="1:3">
      <c r="A143" t="s">
        <v>606</v>
      </c>
      <c r="B143" t="s">
        <v>594</v>
      </c>
      <c r="C143">
        <v>9.67</v>
      </c>
    </row>
    <row r="144" spans="1:3">
      <c r="A144" t="s">
        <v>562</v>
      </c>
      <c r="B144" t="s">
        <v>557</v>
      </c>
      <c r="C144">
        <v>9.6199999999999992</v>
      </c>
    </row>
    <row r="145" spans="1:3">
      <c r="A145" t="s">
        <v>542</v>
      </c>
      <c r="B145" t="s">
        <v>532</v>
      </c>
      <c r="C145">
        <v>9.61</v>
      </c>
    </row>
    <row r="146" spans="1:3">
      <c r="A146" t="s">
        <v>526</v>
      </c>
      <c r="B146" t="s">
        <v>517</v>
      </c>
      <c r="C146">
        <v>9.56</v>
      </c>
    </row>
    <row r="147" spans="1:3">
      <c r="A147" t="s">
        <v>592</v>
      </c>
      <c r="B147" t="s">
        <v>573</v>
      </c>
      <c r="C147">
        <v>9.52</v>
      </c>
    </row>
    <row r="148" spans="1:3">
      <c r="A148" t="s">
        <v>525</v>
      </c>
      <c r="B148" t="s">
        <v>517</v>
      </c>
      <c r="C148">
        <v>9.3800000000000008</v>
      </c>
    </row>
    <row r="149" spans="1:3">
      <c r="A149" t="s">
        <v>586</v>
      </c>
      <c r="B149" t="s">
        <v>573</v>
      </c>
      <c r="C149">
        <v>9.3000000000000007</v>
      </c>
    </row>
    <row r="150" spans="1:3">
      <c r="A150" t="s">
        <v>531</v>
      </c>
      <c r="B150" t="s">
        <v>517</v>
      </c>
      <c r="C150">
        <v>9.2899999999999991</v>
      </c>
    </row>
    <row r="151" spans="1:3">
      <c r="A151" t="s">
        <v>610</v>
      </c>
      <c r="B151" t="s">
        <v>594</v>
      </c>
      <c r="C151">
        <v>9.1999999999999993</v>
      </c>
    </row>
    <row r="152" spans="1:3">
      <c r="A152" t="s">
        <v>543</v>
      </c>
      <c r="B152" t="s">
        <v>532</v>
      </c>
      <c r="C152">
        <v>9.17</v>
      </c>
    </row>
    <row r="153" spans="1:3">
      <c r="A153" t="s">
        <v>232</v>
      </c>
      <c r="B153" t="s">
        <v>557</v>
      </c>
      <c r="C153">
        <v>9.17</v>
      </c>
    </row>
    <row r="154" spans="1:3">
      <c r="A154" t="s">
        <v>567</v>
      </c>
      <c r="B154" t="s">
        <v>557</v>
      </c>
      <c r="C154">
        <v>9.1199999999999992</v>
      </c>
    </row>
    <row r="155" spans="1:3">
      <c r="A155" t="s">
        <v>267</v>
      </c>
      <c r="B155" t="s">
        <v>630</v>
      </c>
      <c r="C155">
        <v>9.0299999999999994</v>
      </c>
    </row>
    <row r="156" spans="1:3">
      <c r="A156" t="s">
        <v>588</v>
      </c>
      <c r="B156" t="s">
        <v>573</v>
      </c>
      <c r="C156">
        <v>9</v>
      </c>
    </row>
    <row r="157" spans="1:3">
      <c r="A157" t="s">
        <v>195</v>
      </c>
      <c r="B157" t="s">
        <v>557</v>
      </c>
      <c r="C157">
        <v>8.94</v>
      </c>
    </row>
    <row r="158" spans="1:3">
      <c r="A158" t="s">
        <v>619</v>
      </c>
      <c r="B158" t="s">
        <v>594</v>
      </c>
      <c r="C158">
        <v>8.89</v>
      </c>
    </row>
    <row r="159" spans="1:3">
      <c r="A159" t="s">
        <v>487</v>
      </c>
      <c r="B159" t="s">
        <v>490</v>
      </c>
      <c r="C159">
        <v>8.86</v>
      </c>
    </row>
    <row r="160" spans="1:3">
      <c r="A160" t="s">
        <v>157</v>
      </c>
      <c r="B160" t="s">
        <v>557</v>
      </c>
      <c r="C160">
        <v>8.44</v>
      </c>
    </row>
    <row r="161" spans="1:3">
      <c r="A161" t="s">
        <v>585</v>
      </c>
      <c r="B161" t="s">
        <v>573</v>
      </c>
      <c r="C161">
        <v>8.41</v>
      </c>
    </row>
    <row r="162" spans="1:3">
      <c r="A162" t="s">
        <v>509</v>
      </c>
      <c r="B162" t="s">
        <v>502</v>
      </c>
      <c r="C162">
        <v>8.33</v>
      </c>
    </row>
    <row r="163" spans="1:3">
      <c r="A163" t="s">
        <v>550</v>
      </c>
      <c r="B163" t="s">
        <v>532</v>
      </c>
      <c r="C163">
        <v>8.33</v>
      </c>
    </row>
    <row r="164" spans="1:3">
      <c r="A164" t="s">
        <v>527</v>
      </c>
      <c r="B164" t="s">
        <v>517</v>
      </c>
      <c r="C164">
        <v>8.2899999999999991</v>
      </c>
    </row>
    <row r="165" spans="1:3">
      <c r="A165" t="s">
        <v>566</v>
      </c>
      <c r="B165" t="s">
        <v>557</v>
      </c>
      <c r="C165">
        <v>8.26</v>
      </c>
    </row>
    <row r="166" spans="1:3">
      <c r="A166" t="s">
        <v>508</v>
      </c>
      <c r="B166" t="s">
        <v>502</v>
      </c>
      <c r="C166">
        <v>8.17</v>
      </c>
    </row>
    <row r="167" spans="1:3">
      <c r="A167" t="s">
        <v>515</v>
      </c>
      <c r="B167" t="s">
        <v>502</v>
      </c>
      <c r="C167">
        <v>8.17</v>
      </c>
    </row>
    <row r="168" spans="1:3">
      <c r="A168" t="s">
        <v>582</v>
      </c>
      <c r="B168" t="s">
        <v>573</v>
      </c>
      <c r="C168">
        <v>8.16</v>
      </c>
    </row>
    <row r="169" spans="1:3">
      <c r="A169" t="s">
        <v>564</v>
      </c>
      <c r="B169" t="s">
        <v>557</v>
      </c>
      <c r="C169">
        <v>8.0399999999999991</v>
      </c>
    </row>
    <row r="170" spans="1:3">
      <c r="A170" t="s">
        <v>511</v>
      </c>
      <c r="B170" t="s">
        <v>502</v>
      </c>
      <c r="C170">
        <v>8.02</v>
      </c>
    </row>
    <row r="171" spans="1:3">
      <c r="A171" t="s">
        <v>556</v>
      </c>
      <c r="B171" t="s">
        <v>532</v>
      </c>
      <c r="C171">
        <v>8</v>
      </c>
    </row>
    <row r="172" spans="1:3">
      <c r="A172" t="s">
        <v>628</v>
      </c>
      <c r="B172" t="s">
        <v>625</v>
      </c>
      <c r="C172">
        <v>7.89</v>
      </c>
    </row>
    <row r="173" spans="1:3">
      <c r="A173" t="s">
        <v>617</v>
      </c>
      <c r="B173" t="s">
        <v>594</v>
      </c>
      <c r="C173">
        <v>7.88</v>
      </c>
    </row>
    <row r="174" spans="1:3">
      <c r="A174" t="s">
        <v>570</v>
      </c>
      <c r="B174" t="s">
        <v>557</v>
      </c>
      <c r="C174">
        <v>7.84</v>
      </c>
    </row>
    <row r="175" spans="1:3">
      <c r="A175" t="s">
        <v>496</v>
      </c>
      <c r="B175" t="s">
        <v>490</v>
      </c>
      <c r="C175">
        <v>7.74</v>
      </c>
    </row>
    <row r="176" spans="1:3">
      <c r="A176" t="s">
        <v>616</v>
      </c>
      <c r="B176" t="s">
        <v>594</v>
      </c>
      <c r="C176">
        <v>7.69</v>
      </c>
    </row>
    <row r="177" spans="1:3">
      <c r="A177" t="s">
        <v>549</v>
      </c>
      <c r="B177" t="s">
        <v>532</v>
      </c>
      <c r="C177">
        <v>7.59</v>
      </c>
    </row>
    <row r="178" spans="1:3">
      <c r="A178" t="s">
        <v>513</v>
      </c>
      <c r="B178" t="s">
        <v>502</v>
      </c>
      <c r="C178">
        <v>7.5</v>
      </c>
    </row>
    <row r="179" spans="1:3">
      <c r="A179" t="s">
        <v>615</v>
      </c>
      <c r="B179" t="s">
        <v>594</v>
      </c>
      <c r="C179">
        <v>7.5</v>
      </c>
    </row>
    <row r="180" spans="1:3">
      <c r="A180" t="s">
        <v>547</v>
      </c>
      <c r="B180" t="s">
        <v>532</v>
      </c>
      <c r="C180">
        <v>7.44</v>
      </c>
    </row>
    <row r="181" spans="1:3">
      <c r="A181" t="s">
        <v>332</v>
      </c>
      <c r="B181" t="s">
        <v>502</v>
      </c>
      <c r="C181">
        <v>7.42</v>
      </c>
    </row>
    <row r="182" spans="1:3">
      <c r="A182" t="s">
        <v>583</v>
      </c>
      <c r="B182" t="s">
        <v>573</v>
      </c>
      <c r="C182">
        <v>7.29</v>
      </c>
    </row>
    <row r="183" spans="1:3">
      <c r="A183" t="s">
        <v>621</v>
      </c>
      <c r="B183" t="s">
        <v>594</v>
      </c>
      <c r="C183">
        <v>7.29</v>
      </c>
    </row>
    <row r="184" spans="1:3">
      <c r="A184" t="s">
        <v>555</v>
      </c>
      <c r="B184" t="s">
        <v>532</v>
      </c>
      <c r="C184">
        <v>7.27</v>
      </c>
    </row>
    <row r="185" spans="1:3">
      <c r="A185" t="s">
        <v>620</v>
      </c>
      <c r="B185" t="s">
        <v>594</v>
      </c>
      <c r="C185">
        <v>7.27</v>
      </c>
    </row>
    <row r="186" spans="1:3">
      <c r="A186" t="s">
        <v>497</v>
      </c>
      <c r="B186" t="s">
        <v>490</v>
      </c>
      <c r="C186">
        <v>7.22</v>
      </c>
    </row>
    <row r="187" spans="1:3">
      <c r="A187" t="s">
        <v>528</v>
      </c>
      <c r="B187" t="s">
        <v>517</v>
      </c>
      <c r="C187">
        <v>7.14</v>
      </c>
    </row>
    <row r="188" spans="1:3">
      <c r="A188" t="s">
        <v>552</v>
      </c>
      <c r="B188" t="s">
        <v>532</v>
      </c>
      <c r="C188">
        <v>7.08</v>
      </c>
    </row>
    <row r="189" spans="1:3">
      <c r="A189" t="s">
        <v>208</v>
      </c>
      <c r="B189" t="s">
        <v>557</v>
      </c>
      <c r="C189">
        <v>6.95</v>
      </c>
    </row>
    <row r="190" spans="1:3">
      <c r="A190" t="s">
        <v>529</v>
      </c>
      <c r="B190" t="s">
        <v>517</v>
      </c>
      <c r="C190">
        <v>6.89</v>
      </c>
    </row>
    <row r="191" spans="1:3">
      <c r="A191" t="s">
        <v>213</v>
      </c>
      <c r="B191" t="s">
        <v>573</v>
      </c>
      <c r="C191">
        <v>6.76</v>
      </c>
    </row>
    <row r="192" spans="1:3">
      <c r="A192" t="s">
        <v>593</v>
      </c>
      <c r="B192" t="s">
        <v>573</v>
      </c>
      <c r="C192">
        <v>6.76</v>
      </c>
    </row>
    <row r="193" spans="1:3">
      <c r="A193" t="s">
        <v>569</v>
      </c>
      <c r="B193" t="s">
        <v>557</v>
      </c>
      <c r="C193">
        <v>6.55</v>
      </c>
    </row>
    <row r="194" spans="1:3">
      <c r="A194" t="s">
        <v>499</v>
      </c>
      <c r="B194" t="s">
        <v>490</v>
      </c>
      <c r="C194">
        <v>6.5</v>
      </c>
    </row>
    <row r="195" spans="1:3">
      <c r="A195" t="s">
        <v>510</v>
      </c>
      <c r="B195" t="s">
        <v>502</v>
      </c>
      <c r="C195">
        <v>6.5</v>
      </c>
    </row>
    <row r="196" spans="1:3">
      <c r="A196" t="s">
        <v>587</v>
      </c>
      <c r="B196" t="s">
        <v>573</v>
      </c>
      <c r="C196">
        <v>6.47</v>
      </c>
    </row>
    <row r="197" spans="1:3">
      <c r="A197" t="s">
        <v>589</v>
      </c>
      <c r="B197" t="s">
        <v>573</v>
      </c>
      <c r="C197">
        <v>6.41</v>
      </c>
    </row>
    <row r="198" spans="1:3">
      <c r="A198" t="s">
        <v>551</v>
      </c>
      <c r="B198" t="s">
        <v>532</v>
      </c>
      <c r="C198">
        <v>6.35</v>
      </c>
    </row>
    <row r="199" spans="1:3">
      <c r="A199" t="s">
        <v>498</v>
      </c>
      <c r="B199" t="s">
        <v>490</v>
      </c>
      <c r="C199">
        <v>6.32</v>
      </c>
    </row>
    <row r="200" spans="1:3">
      <c r="A200" t="s">
        <v>494</v>
      </c>
      <c r="B200" t="s">
        <v>490</v>
      </c>
      <c r="C200">
        <v>6.29</v>
      </c>
    </row>
    <row r="201" spans="1:3">
      <c r="A201" t="s">
        <v>571</v>
      </c>
      <c r="B201" t="s">
        <v>557</v>
      </c>
      <c r="C201">
        <v>6.25</v>
      </c>
    </row>
    <row r="202" spans="1:3">
      <c r="A202" t="s">
        <v>591</v>
      </c>
      <c r="B202" t="s">
        <v>573</v>
      </c>
      <c r="C202">
        <v>6.15</v>
      </c>
    </row>
    <row r="203" spans="1:3">
      <c r="A203" t="s">
        <v>554</v>
      </c>
      <c r="B203" t="s">
        <v>532</v>
      </c>
      <c r="C203">
        <v>6.09</v>
      </c>
    </row>
    <row r="204" spans="1:3">
      <c r="A204" t="s">
        <v>634</v>
      </c>
      <c r="B204" t="s">
        <v>630</v>
      </c>
      <c r="C204">
        <v>6</v>
      </c>
    </row>
    <row r="205" spans="1:3">
      <c r="A205" t="s">
        <v>211</v>
      </c>
      <c r="B205" t="s">
        <v>557</v>
      </c>
      <c r="C205">
        <v>5.91</v>
      </c>
    </row>
    <row r="206" spans="1:3">
      <c r="A206" t="s">
        <v>530</v>
      </c>
      <c r="B206" t="s">
        <v>517</v>
      </c>
      <c r="C206">
        <v>5.62</v>
      </c>
    </row>
    <row r="207" spans="1:3">
      <c r="A207" t="s">
        <v>512</v>
      </c>
      <c r="B207" t="s">
        <v>502</v>
      </c>
      <c r="C207">
        <v>5.38</v>
      </c>
    </row>
    <row r="208" spans="1:3">
      <c r="A208" t="s">
        <v>500</v>
      </c>
      <c r="B208" t="s">
        <v>490</v>
      </c>
      <c r="C208">
        <v>5.26</v>
      </c>
    </row>
    <row r="209" spans="1:3">
      <c r="A209" t="s">
        <v>624</v>
      </c>
      <c r="B209" t="s">
        <v>594</v>
      </c>
      <c r="C209">
        <v>5</v>
      </c>
    </row>
    <row r="210" spans="1:3">
      <c r="A210" t="s">
        <v>629</v>
      </c>
      <c r="B210" t="s">
        <v>625</v>
      </c>
      <c r="C210">
        <v>5</v>
      </c>
    </row>
    <row r="211" spans="1:3">
      <c r="A211" t="s">
        <v>488</v>
      </c>
      <c r="B211" t="s">
        <v>490</v>
      </c>
      <c r="C211">
        <v>4.8099999999999996</v>
      </c>
    </row>
    <row r="212" spans="1:3">
      <c r="A212" t="s">
        <v>622</v>
      </c>
      <c r="B212" t="s">
        <v>594</v>
      </c>
      <c r="C212">
        <v>4.5</v>
      </c>
    </row>
    <row r="213" spans="1:3">
      <c r="A213" t="s">
        <v>516</v>
      </c>
      <c r="B213" t="s">
        <v>502</v>
      </c>
      <c r="C213">
        <v>4.1100000000000003</v>
      </c>
    </row>
    <row r="214" spans="1:3">
      <c r="A214" t="s">
        <v>501</v>
      </c>
      <c r="B214" t="s">
        <v>490</v>
      </c>
      <c r="C214">
        <v>4</v>
      </c>
    </row>
    <row r="215" spans="1:3">
      <c r="A215" t="s">
        <v>514</v>
      </c>
      <c r="B215" t="s">
        <v>502</v>
      </c>
      <c r="C215">
        <v>3.19</v>
      </c>
    </row>
    <row r="216" spans="1:3">
      <c r="A216" t="s">
        <v>489</v>
      </c>
      <c r="B216" t="s">
        <v>490</v>
      </c>
      <c r="C216">
        <v>2.31</v>
      </c>
    </row>
    <row r="217" spans="1:3">
      <c r="A217" t="s">
        <v>572</v>
      </c>
      <c r="B217" t="s">
        <v>557</v>
      </c>
      <c r="C217">
        <v>1.76</v>
      </c>
    </row>
    <row r="218" spans="1:3">
      <c r="A218" t="s">
        <v>590</v>
      </c>
      <c r="B218" t="s">
        <v>573</v>
      </c>
      <c r="C218">
        <v>1</v>
      </c>
    </row>
    <row r="219" spans="1:3">
      <c r="A219" t="s">
        <v>553</v>
      </c>
      <c r="B219" t="s">
        <v>532</v>
      </c>
      <c r="C219">
        <v>0.71</v>
      </c>
    </row>
  </sheetData>
  <sortState ref="A2:C219">
    <sortCondition descending="1" ref="C13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79"/>
  <sheetViews>
    <sheetView topLeftCell="A163" workbookViewId="0">
      <selection activeCell="A163" sqref="A163"/>
    </sheetView>
  </sheetViews>
  <sheetFormatPr defaultRowHeight="15"/>
  <cols>
    <col min="1" max="1" width="27.42578125" bestFit="1" customWidth="1"/>
    <col min="2" max="2" width="24.85546875" bestFit="1" customWidth="1"/>
    <col min="3" max="3" width="6" bestFit="1" customWidth="1"/>
  </cols>
  <sheetData>
    <row r="1" spans="1:7">
      <c r="A1" s="1" t="s">
        <v>0</v>
      </c>
      <c r="B1" s="1" t="s">
        <v>1</v>
      </c>
      <c r="C1" s="1" t="s">
        <v>2</v>
      </c>
      <c r="G1" s="62"/>
    </row>
    <row r="2" spans="1:7">
      <c r="A2" t="s">
        <v>713</v>
      </c>
      <c r="B2" s="56" t="s">
        <v>2117</v>
      </c>
      <c r="C2">
        <v>25.09</v>
      </c>
    </row>
    <row r="3" spans="1:7">
      <c r="A3" t="s">
        <v>28</v>
      </c>
      <c r="B3" s="63" t="s">
        <v>1851</v>
      </c>
      <c r="C3">
        <v>24.4</v>
      </c>
    </row>
    <row r="4" spans="1:7">
      <c r="A4" t="s">
        <v>32</v>
      </c>
      <c r="B4" s="63" t="s">
        <v>1851</v>
      </c>
      <c r="C4">
        <v>24</v>
      </c>
    </row>
    <row r="5" spans="1:7">
      <c r="A5" t="s">
        <v>596</v>
      </c>
      <c r="B5" s="62" t="s">
        <v>653</v>
      </c>
      <c r="C5">
        <v>23.92</v>
      </c>
    </row>
    <row r="6" spans="1:7">
      <c r="A6" t="s">
        <v>19</v>
      </c>
      <c r="B6" s="62" t="s">
        <v>653</v>
      </c>
      <c r="C6">
        <v>23.83</v>
      </c>
    </row>
    <row r="7" spans="1:7">
      <c r="A7" t="s">
        <v>2054</v>
      </c>
      <c r="B7" s="62" t="s">
        <v>653</v>
      </c>
      <c r="C7">
        <v>23.14</v>
      </c>
    </row>
    <row r="8" spans="1:7">
      <c r="A8" t="s">
        <v>58</v>
      </c>
      <c r="B8" s="63" t="s">
        <v>1851</v>
      </c>
      <c r="C8">
        <v>23.01</v>
      </c>
    </row>
    <row r="9" spans="1:7">
      <c r="A9" t="s">
        <v>82</v>
      </c>
      <c r="B9" s="63" t="s">
        <v>1850</v>
      </c>
      <c r="C9">
        <v>22.87</v>
      </c>
    </row>
    <row r="10" spans="1:7">
      <c r="A10" t="s">
        <v>2044</v>
      </c>
      <c r="B10" t="s">
        <v>1849</v>
      </c>
      <c r="C10">
        <v>22.85</v>
      </c>
    </row>
    <row r="11" spans="1:7">
      <c r="A11" t="s">
        <v>377</v>
      </c>
      <c r="B11" s="63" t="s">
        <v>1851</v>
      </c>
      <c r="C11">
        <v>22.85</v>
      </c>
      <c r="G11" s="62"/>
    </row>
    <row r="12" spans="1:7">
      <c r="A12" t="s">
        <v>2034</v>
      </c>
      <c r="B12" t="s">
        <v>1849</v>
      </c>
      <c r="C12">
        <v>21.98</v>
      </c>
      <c r="G12" s="62"/>
    </row>
    <row r="13" spans="1:7">
      <c r="A13" t="s">
        <v>378</v>
      </c>
      <c r="B13" s="63" t="s">
        <v>1851</v>
      </c>
      <c r="C13">
        <v>21.79</v>
      </c>
      <c r="G13" s="62"/>
    </row>
    <row r="14" spans="1:7">
      <c r="A14" t="s">
        <v>38</v>
      </c>
      <c r="B14" s="63" t="s">
        <v>1850</v>
      </c>
      <c r="C14">
        <v>21.33</v>
      </c>
      <c r="G14" s="62"/>
    </row>
    <row r="15" spans="1:7">
      <c r="A15" t="s">
        <v>73</v>
      </c>
      <c r="B15" s="63" t="s">
        <v>1850</v>
      </c>
      <c r="C15">
        <v>21.26</v>
      </c>
      <c r="G15" s="62"/>
    </row>
    <row r="16" spans="1:7">
      <c r="A16" t="s">
        <v>2055</v>
      </c>
      <c r="B16" s="62" t="s">
        <v>653</v>
      </c>
      <c r="C16">
        <v>20.99</v>
      </c>
      <c r="G16" s="62"/>
    </row>
    <row r="17" spans="1:7">
      <c r="A17" t="s">
        <v>66</v>
      </c>
      <c r="B17" s="63" t="s">
        <v>1850</v>
      </c>
      <c r="C17">
        <v>20.94</v>
      </c>
      <c r="G17" s="62"/>
    </row>
    <row r="18" spans="1:7">
      <c r="A18" t="s">
        <v>2069</v>
      </c>
      <c r="B18" s="63" t="s">
        <v>1851</v>
      </c>
      <c r="C18">
        <v>20.39</v>
      </c>
      <c r="G18" s="63"/>
    </row>
    <row r="19" spans="1:7">
      <c r="A19" t="s">
        <v>558</v>
      </c>
      <c r="B19" s="63" t="s">
        <v>1850</v>
      </c>
      <c r="C19">
        <v>20.21</v>
      </c>
      <c r="G19" s="63"/>
    </row>
    <row r="20" spans="1:7">
      <c r="A20" t="s">
        <v>52</v>
      </c>
      <c r="B20" s="63" t="s">
        <v>1851</v>
      </c>
      <c r="C20">
        <v>20.09</v>
      </c>
      <c r="G20" s="62"/>
    </row>
    <row r="21" spans="1:7">
      <c r="A21" t="s">
        <v>600</v>
      </c>
      <c r="B21" s="62" t="s">
        <v>653</v>
      </c>
      <c r="C21">
        <v>19.77</v>
      </c>
      <c r="G21" s="63"/>
    </row>
    <row r="22" spans="1:7">
      <c r="A22" t="s">
        <v>1363</v>
      </c>
      <c r="B22" s="63" t="s">
        <v>1851</v>
      </c>
      <c r="C22">
        <v>19.690000000000001</v>
      </c>
      <c r="G22" s="62"/>
    </row>
    <row r="23" spans="1:7">
      <c r="A23" t="s">
        <v>43</v>
      </c>
      <c r="B23" s="63" t="s">
        <v>1850</v>
      </c>
      <c r="C23">
        <v>19.59</v>
      </c>
      <c r="G23" s="63"/>
    </row>
    <row r="24" spans="1:7">
      <c r="A24" t="s">
        <v>2046</v>
      </c>
      <c r="B24" t="s">
        <v>1849</v>
      </c>
      <c r="C24">
        <v>19.48</v>
      </c>
      <c r="G24" s="63"/>
    </row>
    <row r="25" spans="1:7">
      <c r="A25" t="s">
        <v>2035</v>
      </c>
      <c r="B25" t="s">
        <v>1849</v>
      </c>
      <c r="C25">
        <v>19.34</v>
      </c>
      <c r="G25" s="62"/>
    </row>
    <row r="26" spans="1:7">
      <c r="A26" t="s">
        <v>361</v>
      </c>
      <c r="B26" s="62" t="s">
        <v>1848</v>
      </c>
      <c r="C26">
        <v>19.34</v>
      </c>
      <c r="G26" s="63"/>
    </row>
    <row r="27" spans="1:7">
      <c r="A27" t="s">
        <v>109</v>
      </c>
      <c r="B27" s="63" t="s">
        <v>1850</v>
      </c>
      <c r="C27">
        <v>19.309999999999999</v>
      </c>
      <c r="G27" s="64"/>
    </row>
    <row r="28" spans="1:7">
      <c r="A28" t="s">
        <v>152</v>
      </c>
      <c r="B28" s="63" t="s">
        <v>1851</v>
      </c>
      <c r="C28">
        <v>19.2</v>
      </c>
      <c r="G28" s="62"/>
    </row>
    <row r="29" spans="1:7">
      <c r="A29" t="s">
        <v>2070</v>
      </c>
      <c r="B29" s="63" t="s">
        <v>1851</v>
      </c>
      <c r="C29">
        <v>19.18</v>
      </c>
      <c r="G29" s="63"/>
    </row>
    <row r="30" spans="1:7">
      <c r="A30" t="s">
        <v>2078</v>
      </c>
      <c r="B30" s="63" t="s">
        <v>1851</v>
      </c>
      <c r="C30">
        <v>19.149999999999999</v>
      </c>
      <c r="G30" s="63"/>
    </row>
    <row r="31" spans="1:7">
      <c r="A31" t="s">
        <v>356</v>
      </c>
      <c r="B31" s="62" t="s">
        <v>1848</v>
      </c>
      <c r="C31">
        <v>19.14</v>
      </c>
      <c r="G31" s="63"/>
    </row>
    <row r="32" spans="1:7">
      <c r="A32" t="s">
        <v>2071</v>
      </c>
      <c r="B32" s="63" t="s">
        <v>1851</v>
      </c>
      <c r="C32">
        <v>18.940000000000001</v>
      </c>
      <c r="G32" s="62"/>
    </row>
    <row r="33" spans="1:7">
      <c r="A33" t="s">
        <v>2036</v>
      </c>
      <c r="B33" t="s">
        <v>1849</v>
      </c>
      <c r="C33">
        <v>18.84</v>
      </c>
      <c r="G33" s="63"/>
    </row>
    <row r="34" spans="1:7">
      <c r="A34" t="s">
        <v>2064</v>
      </c>
      <c r="B34" s="62" t="s">
        <v>1848</v>
      </c>
      <c r="C34">
        <v>18.77</v>
      </c>
      <c r="G34" s="63"/>
    </row>
    <row r="35" spans="1:7">
      <c r="A35" t="s">
        <v>585</v>
      </c>
      <c r="B35" s="63" t="s">
        <v>1851</v>
      </c>
      <c r="C35">
        <v>18.71</v>
      </c>
      <c r="G35" s="63"/>
    </row>
    <row r="36" spans="1:7">
      <c r="A36" t="s">
        <v>2134</v>
      </c>
      <c r="B36" s="62" t="s">
        <v>1852</v>
      </c>
      <c r="C36">
        <v>18.579999999999998</v>
      </c>
      <c r="G36" s="62"/>
    </row>
    <row r="37" spans="1:7">
      <c r="A37" t="s">
        <v>2119</v>
      </c>
      <c r="B37" s="56" t="s">
        <v>2117</v>
      </c>
      <c r="C37">
        <v>18.559999999999999</v>
      </c>
      <c r="G37" s="62"/>
    </row>
    <row r="38" spans="1:7">
      <c r="A38" t="s">
        <v>381</v>
      </c>
      <c r="B38" s="63" t="s">
        <v>1851</v>
      </c>
      <c r="C38">
        <v>18.52</v>
      </c>
      <c r="G38" s="63"/>
    </row>
    <row r="39" spans="1:7">
      <c r="A39" t="s">
        <v>2093</v>
      </c>
      <c r="B39" s="63" t="s">
        <v>1851</v>
      </c>
      <c r="C39">
        <v>18.48</v>
      </c>
      <c r="G39" s="64"/>
    </row>
    <row r="40" spans="1:7">
      <c r="A40" t="s">
        <v>155</v>
      </c>
      <c r="B40" s="63" t="s">
        <v>1851</v>
      </c>
      <c r="C40">
        <v>18.440000000000001</v>
      </c>
      <c r="G40" s="64"/>
    </row>
    <row r="41" spans="1:7">
      <c r="A41" t="s">
        <v>295</v>
      </c>
      <c r="B41" s="62" t="s">
        <v>1852</v>
      </c>
      <c r="C41">
        <v>18.41</v>
      </c>
      <c r="G41" s="63"/>
    </row>
    <row r="42" spans="1:7">
      <c r="A42" t="s">
        <v>1872</v>
      </c>
      <c r="B42" s="56" t="s">
        <v>2117</v>
      </c>
      <c r="C42">
        <v>18.350000000000001</v>
      </c>
      <c r="G42" s="62"/>
    </row>
    <row r="43" spans="1:7">
      <c r="A43" t="s">
        <v>2037</v>
      </c>
      <c r="B43" t="s">
        <v>1849</v>
      </c>
      <c r="C43">
        <v>18.260000000000002</v>
      </c>
      <c r="G43" s="63"/>
    </row>
    <row r="44" spans="1:7">
      <c r="A44" t="s">
        <v>607</v>
      </c>
      <c r="B44" s="62" t="s">
        <v>653</v>
      </c>
      <c r="C44">
        <v>18.21</v>
      </c>
      <c r="G44" s="62"/>
    </row>
    <row r="45" spans="1:7">
      <c r="A45" t="s">
        <v>974</v>
      </c>
      <c r="B45" s="63" t="s">
        <v>1850</v>
      </c>
      <c r="C45">
        <v>18.02</v>
      </c>
      <c r="G45" s="63"/>
    </row>
    <row r="46" spans="1:7">
      <c r="A46" t="s">
        <v>2047</v>
      </c>
      <c r="B46" t="s">
        <v>1849</v>
      </c>
      <c r="C46">
        <v>17.98</v>
      </c>
      <c r="G46" s="62"/>
    </row>
    <row r="47" spans="1:7">
      <c r="A47" t="s">
        <v>358</v>
      </c>
      <c r="B47" s="62" t="s">
        <v>1848</v>
      </c>
      <c r="C47">
        <v>17.79</v>
      </c>
      <c r="G47" s="62"/>
    </row>
    <row r="48" spans="1:7">
      <c r="A48" t="s">
        <v>380</v>
      </c>
      <c r="B48" s="63" t="s">
        <v>1851</v>
      </c>
      <c r="C48">
        <v>17.75</v>
      </c>
      <c r="G48" s="63"/>
    </row>
    <row r="49" spans="1:7">
      <c r="A49" t="s">
        <v>718</v>
      </c>
      <c r="B49" s="56" t="s">
        <v>2117</v>
      </c>
      <c r="C49">
        <v>17.75</v>
      </c>
      <c r="G49" s="62"/>
    </row>
    <row r="50" spans="1:7">
      <c r="A50" t="s">
        <v>87</v>
      </c>
      <c r="B50" s="63" t="s">
        <v>1850</v>
      </c>
      <c r="C50">
        <v>17.61</v>
      </c>
      <c r="G50" s="63"/>
    </row>
    <row r="51" spans="1:7">
      <c r="A51" t="s">
        <v>99</v>
      </c>
      <c r="B51" s="63" t="s">
        <v>1850</v>
      </c>
      <c r="C51">
        <v>17.600000000000001</v>
      </c>
    </row>
    <row r="52" spans="1:7">
      <c r="A52" t="s">
        <v>2045</v>
      </c>
      <c r="B52" t="s">
        <v>1849</v>
      </c>
      <c r="C52">
        <v>17.59</v>
      </c>
    </row>
    <row r="53" spans="1:7">
      <c r="A53" t="s">
        <v>2082</v>
      </c>
      <c r="B53" s="63" t="s">
        <v>1851</v>
      </c>
      <c r="C53">
        <v>17.54</v>
      </c>
    </row>
    <row r="54" spans="1:7">
      <c r="A54" t="s">
        <v>2121</v>
      </c>
      <c r="B54" s="56" t="s">
        <v>2117</v>
      </c>
      <c r="C54">
        <v>17.47</v>
      </c>
    </row>
    <row r="55" spans="1:7">
      <c r="A55" t="s">
        <v>147</v>
      </c>
      <c r="B55" s="63" t="s">
        <v>1850</v>
      </c>
      <c r="C55">
        <v>17.25</v>
      </c>
    </row>
    <row r="56" spans="1:7">
      <c r="A56" t="s">
        <v>355</v>
      </c>
      <c r="B56" s="62" t="s">
        <v>1848</v>
      </c>
      <c r="C56">
        <v>17.23</v>
      </c>
    </row>
    <row r="57" spans="1:7">
      <c r="A57" t="s">
        <v>2049</v>
      </c>
      <c r="B57" t="s">
        <v>1849</v>
      </c>
      <c r="C57">
        <v>17.09</v>
      </c>
    </row>
    <row r="58" spans="1:7">
      <c r="A58" t="s">
        <v>2118</v>
      </c>
      <c r="B58" s="56" t="s">
        <v>2117</v>
      </c>
      <c r="C58">
        <v>17</v>
      </c>
    </row>
    <row r="59" spans="1:7">
      <c r="A59" t="s">
        <v>2072</v>
      </c>
      <c r="B59" s="63" t="s">
        <v>1851</v>
      </c>
      <c r="C59">
        <v>16.920000000000002</v>
      </c>
    </row>
    <row r="60" spans="1:7">
      <c r="A60" t="s">
        <v>129</v>
      </c>
      <c r="B60" s="63" t="s">
        <v>1851</v>
      </c>
      <c r="C60">
        <v>16.899999999999999</v>
      </c>
    </row>
    <row r="61" spans="1:7">
      <c r="A61" t="s">
        <v>89</v>
      </c>
      <c r="B61" s="63" t="s">
        <v>1851</v>
      </c>
      <c r="C61">
        <v>16.86</v>
      </c>
    </row>
    <row r="62" spans="1:7">
      <c r="A62" t="s">
        <v>2135</v>
      </c>
      <c r="B62" s="62" t="s">
        <v>1852</v>
      </c>
      <c r="C62">
        <v>16.79</v>
      </c>
    </row>
    <row r="63" spans="1:7">
      <c r="A63" t="s">
        <v>926</v>
      </c>
      <c r="B63" s="62" t="s">
        <v>1852</v>
      </c>
      <c r="C63">
        <v>16.62</v>
      </c>
    </row>
    <row r="64" spans="1:7">
      <c r="A64" t="s">
        <v>222</v>
      </c>
      <c r="B64" s="63" t="s">
        <v>1850</v>
      </c>
      <c r="C64">
        <v>16.600000000000001</v>
      </c>
    </row>
    <row r="65" spans="1:3">
      <c r="A65" t="s">
        <v>173</v>
      </c>
      <c r="B65" s="63" t="s">
        <v>1850</v>
      </c>
      <c r="C65">
        <v>16.55</v>
      </c>
    </row>
    <row r="66" spans="1:3">
      <c r="A66" t="s">
        <v>134</v>
      </c>
      <c r="B66" s="63" t="s">
        <v>1850</v>
      </c>
      <c r="C66">
        <v>16.38</v>
      </c>
    </row>
    <row r="67" spans="1:3">
      <c r="A67" t="s">
        <v>2056</v>
      </c>
      <c r="B67" s="62" t="s">
        <v>653</v>
      </c>
      <c r="C67">
        <v>16.329999999999998</v>
      </c>
    </row>
    <row r="68" spans="1:3">
      <c r="A68" t="s">
        <v>2125</v>
      </c>
      <c r="B68" s="56" t="s">
        <v>2117</v>
      </c>
      <c r="C68">
        <v>16.13</v>
      </c>
    </row>
    <row r="69" spans="1:3">
      <c r="A69" t="s">
        <v>360</v>
      </c>
      <c r="B69" s="62" t="s">
        <v>1848</v>
      </c>
      <c r="C69">
        <v>16.07</v>
      </c>
    </row>
    <row r="70" spans="1:3">
      <c r="A70" t="s">
        <v>2074</v>
      </c>
      <c r="B70" s="63" t="s">
        <v>1851</v>
      </c>
      <c r="C70">
        <v>16.05</v>
      </c>
    </row>
    <row r="71" spans="1:3">
      <c r="A71" t="s">
        <v>2110</v>
      </c>
      <c r="B71" s="63" t="s">
        <v>1850</v>
      </c>
      <c r="C71">
        <v>15.95</v>
      </c>
    </row>
    <row r="72" spans="1:3">
      <c r="A72" t="s">
        <v>563</v>
      </c>
      <c r="B72" s="63" t="s">
        <v>1850</v>
      </c>
      <c r="C72">
        <v>15.87</v>
      </c>
    </row>
    <row r="73" spans="1:3">
      <c r="A73" t="s">
        <v>559</v>
      </c>
      <c r="B73" s="63" t="s">
        <v>1850</v>
      </c>
      <c r="C73">
        <v>15.77</v>
      </c>
    </row>
    <row r="74" spans="1:3">
      <c r="A74" t="s">
        <v>2057</v>
      </c>
      <c r="B74" s="62" t="s">
        <v>653</v>
      </c>
      <c r="C74">
        <v>15.74</v>
      </c>
    </row>
    <row r="75" spans="1:3">
      <c r="A75" t="s">
        <v>2076</v>
      </c>
      <c r="B75" s="63" t="s">
        <v>1851</v>
      </c>
      <c r="C75">
        <v>15.56</v>
      </c>
    </row>
    <row r="76" spans="1:3">
      <c r="A76" t="s">
        <v>2059</v>
      </c>
      <c r="B76" s="62" t="s">
        <v>653</v>
      </c>
      <c r="C76">
        <v>15.49</v>
      </c>
    </row>
    <row r="77" spans="1:3">
      <c r="A77" t="s">
        <v>2039</v>
      </c>
      <c r="B77" t="s">
        <v>1849</v>
      </c>
      <c r="C77">
        <v>15.36</v>
      </c>
    </row>
    <row r="78" spans="1:3">
      <c r="A78" t="s">
        <v>1775</v>
      </c>
      <c r="B78" s="56" t="s">
        <v>2117</v>
      </c>
      <c r="C78">
        <v>15.18</v>
      </c>
    </row>
    <row r="79" spans="1:3">
      <c r="A79" t="s">
        <v>2040</v>
      </c>
      <c r="B79" t="s">
        <v>1849</v>
      </c>
      <c r="C79">
        <v>15</v>
      </c>
    </row>
    <row r="80" spans="1:3">
      <c r="A80" t="s">
        <v>2133</v>
      </c>
      <c r="B80" s="62" t="s">
        <v>1852</v>
      </c>
      <c r="C80">
        <v>14.95</v>
      </c>
    </row>
    <row r="81" spans="1:3">
      <c r="A81" t="s">
        <v>2048</v>
      </c>
      <c r="B81" t="s">
        <v>1849</v>
      </c>
      <c r="C81">
        <v>14.93</v>
      </c>
    </row>
    <row r="82" spans="1:3">
      <c r="A82" t="s">
        <v>2058</v>
      </c>
      <c r="B82" s="62" t="s">
        <v>653</v>
      </c>
      <c r="C82">
        <v>14.75</v>
      </c>
    </row>
    <row r="83" spans="1:3">
      <c r="A83" t="s">
        <v>359</v>
      </c>
      <c r="B83" s="62" t="s">
        <v>1848</v>
      </c>
      <c r="C83">
        <v>14.58</v>
      </c>
    </row>
    <row r="84" spans="1:3">
      <c r="A84" t="s">
        <v>2066</v>
      </c>
      <c r="B84" s="62" t="s">
        <v>1848</v>
      </c>
      <c r="C84">
        <v>14.49</v>
      </c>
    </row>
    <row r="85" spans="1:3">
      <c r="A85" t="s">
        <v>2137</v>
      </c>
      <c r="B85" s="62" t="s">
        <v>1852</v>
      </c>
      <c r="C85">
        <v>14.46</v>
      </c>
    </row>
    <row r="86" spans="1:3">
      <c r="A86" t="s">
        <v>978</v>
      </c>
      <c r="B86" s="63" t="s">
        <v>1850</v>
      </c>
      <c r="C86">
        <v>14.4</v>
      </c>
    </row>
    <row r="87" spans="1:3">
      <c r="A87" t="s">
        <v>2073</v>
      </c>
      <c r="B87" s="63" t="s">
        <v>1851</v>
      </c>
      <c r="C87">
        <v>14.33</v>
      </c>
    </row>
    <row r="88" spans="1:3">
      <c r="A88" t="s">
        <v>205</v>
      </c>
      <c r="B88" s="63" t="s">
        <v>1850</v>
      </c>
      <c r="C88">
        <v>14.17</v>
      </c>
    </row>
    <row r="89" spans="1:3">
      <c r="A89" t="s">
        <v>675</v>
      </c>
      <c r="B89" s="56" t="s">
        <v>2117</v>
      </c>
      <c r="C89">
        <v>14.17</v>
      </c>
    </row>
    <row r="90" spans="1:3">
      <c r="A90" t="s">
        <v>2122</v>
      </c>
      <c r="B90" s="56" t="s">
        <v>2117</v>
      </c>
      <c r="C90">
        <v>14.13</v>
      </c>
    </row>
    <row r="91" spans="1:3">
      <c r="A91" t="s">
        <v>2079</v>
      </c>
      <c r="B91" s="63" t="s">
        <v>1851</v>
      </c>
      <c r="C91">
        <v>14.11</v>
      </c>
    </row>
    <row r="92" spans="1:3">
      <c r="A92" t="s">
        <v>2111</v>
      </c>
      <c r="B92" s="63" t="s">
        <v>1850</v>
      </c>
      <c r="C92">
        <v>14.05</v>
      </c>
    </row>
    <row r="93" spans="1:3">
      <c r="A93" t="s">
        <v>2051</v>
      </c>
      <c r="B93" t="s">
        <v>1849</v>
      </c>
      <c r="C93">
        <v>13.97</v>
      </c>
    </row>
    <row r="94" spans="1:3">
      <c r="A94" t="s">
        <v>2038</v>
      </c>
      <c r="B94" t="s">
        <v>1849</v>
      </c>
      <c r="C94">
        <v>13.9</v>
      </c>
    </row>
    <row r="95" spans="1:3">
      <c r="A95" t="s">
        <v>364</v>
      </c>
      <c r="B95" s="62" t="s">
        <v>1848</v>
      </c>
      <c r="C95">
        <v>13.89</v>
      </c>
    </row>
    <row r="96" spans="1:3">
      <c r="A96" t="s">
        <v>2100</v>
      </c>
      <c r="B96" s="63" t="s">
        <v>1851</v>
      </c>
      <c r="C96">
        <v>13.89</v>
      </c>
    </row>
    <row r="97" spans="1:6">
      <c r="A97" t="s">
        <v>2077</v>
      </c>
      <c r="B97" s="63" t="s">
        <v>1851</v>
      </c>
      <c r="C97">
        <v>13.88</v>
      </c>
    </row>
    <row r="98" spans="1:6">
      <c r="A98" t="s">
        <v>151</v>
      </c>
      <c r="B98" s="63" t="s">
        <v>1850</v>
      </c>
      <c r="C98">
        <v>13.82</v>
      </c>
    </row>
    <row r="99" spans="1:6">
      <c r="A99" t="s">
        <v>2065</v>
      </c>
      <c r="B99" s="62" t="s">
        <v>1848</v>
      </c>
      <c r="C99">
        <v>13.81</v>
      </c>
    </row>
    <row r="100" spans="1:6">
      <c r="A100" t="s">
        <v>2050</v>
      </c>
      <c r="B100" t="s">
        <v>1849</v>
      </c>
      <c r="C100">
        <v>13.8</v>
      </c>
    </row>
    <row r="101" spans="1:6">
      <c r="A101" t="s">
        <v>2092</v>
      </c>
      <c r="B101" s="63" t="s">
        <v>1851</v>
      </c>
      <c r="C101">
        <v>13.57</v>
      </c>
    </row>
    <row r="102" spans="1:6">
      <c r="A102" t="s">
        <v>2081</v>
      </c>
      <c r="B102" s="63" t="s">
        <v>1851</v>
      </c>
      <c r="C102">
        <v>13.47</v>
      </c>
    </row>
    <row r="103" spans="1:6">
      <c r="A103" t="s">
        <v>235</v>
      </c>
      <c r="B103" s="63" t="s">
        <v>1851</v>
      </c>
      <c r="C103">
        <v>13.42</v>
      </c>
    </row>
    <row r="104" spans="1:6">
      <c r="A104" t="s">
        <v>208</v>
      </c>
      <c r="B104" s="63" t="s">
        <v>1850</v>
      </c>
      <c r="C104">
        <v>13.33</v>
      </c>
    </row>
    <row r="105" spans="1:6">
      <c r="A105" t="s">
        <v>2120</v>
      </c>
      <c r="B105" s="56" t="s">
        <v>2117</v>
      </c>
      <c r="C105">
        <v>13.33</v>
      </c>
    </row>
    <row r="106" spans="1:6">
      <c r="A106" t="s">
        <v>877</v>
      </c>
      <c r="B106" s="63" t="s">
        <v>1851</v>
      </c>
      <c r="C106">
        <v>13.27</v>
      </c>
    </row>
    <row r="107" spans="1:6">
      <c r="A107" t="s">
        <v>925</v>
      </c>
      <c r="B107" s="62" t="s">
        <v>1852</v>
      </c>
      <c r="C107">
        <v>13.27</v>
      </c>
    </row>
    <row r="108" spans="1:6">
      <c r="A108" t="s">
        <v>232</v>
      </c>
      <c r="B108" s="63" t="s">
        <v>1850</v>
      </c>
      <c r="C108">
        <v>13.25</v>
      </c>
    </row>
    <row r="109" spans="1:6">
      <c r="A109" t="s">
        <v>2085</v>
      </c>
      <c r="B109" s="63" t="s">
        <v>1851</v>
      </c>
      <c r="C109">
        <v>13.17</v>
      </c>
    </row>
    <row r="110" spans="1:6">
      <c r="A110" t="s">
        <v>2090</v>
      </c>
      <c r="B110" s="63" t="s">
        <v>1851</v>
      </c>
      <c r="C110">
        <v>13.12</v>
      </c>
    </row>
    <row r="111" spans="1:6">
      <c r="A111" t="s">
        <v>2089</v>
      </c>
      <c r="B111" s="63" t="s">
        <v>1851</v>
      </c>
      <c r="C111">
        <v>13.08</v>
      </c>
    </row>
    <row r="112" spans="1:6">
      <c r="A112" t="s">
        <v>182</v>
      </c>
      <c r="B112" s="63" t="s">
        <v>1850</v>
      </c>
      <c r="C112">
        <v>13.06</v>
      </c>
      <c r="F112" s="62"/>
    </row>
    <row r="113" spans="1:3">
      <c r="A113" t="s">
        <v>2096</v>
      </c>
      <c r="B113" s="63" t="s">
        <v>1851</v>
      </c>
      <c r="C113">
        <v>13.04</v>
      </c>
    </row>
    <row r="114" spans="1:3">
      <c r="A114" t="s">
        <v>2112</v>
      </c>
      <c r="B114" s="63" t="s">
        <v>1850</v>
      </c>
      <c r="C114">
        <v>13</v>
      </c>
    </row>
    <row r="115" spans="1:3">
      <c r="A115" t="s">
        <v>2127</v>
      </c>
      <c r="B115" s="56" t="s">
        <v>2117</v>
      </c>
      <c r="C115">
        <v>13</v>
      </c>
    </row>
    <row r="116" spans="1:3">
      <c r="A116" t="s">
        <v>362</v>
      </c>
      <c r="B116" s="62" t="s">
        <v>1848</v>
      </c>
      <c r="C116">
        <v>12.96</v>
      </c>
    </row>
    <row r="117" spans="1:3">
      <c r="A117" t="s">
        <v>2136</v>
      </c>
      <c r="B117" s="62" t="s">
        <v>1852</v>
      </c>
      <c r="C117">
        <v>12.87</v>
      </c>
    </row>
    <row r="118" spans="1:3">
      <c r="A118" t="s">
        <v>765</v>
      </c>
      <c r="B118" s="62" t="s">
        <v>653</v>
      </c>
      <c r="C118">
        <v>12.78</v>
      </c>
    </row>
    <row r="119" spans="1:3">
      <c r="A119" t="s">
        <v>2041</v>
      </c>
      <c r="B119" t="s">
        <v>1849</v>
      </c>
      <c r="C119">
        <v>12.7</v>
      </c>
    </row>
    <row r="120" spans="1:3">
      <c r="A120" t="s">
        <v>2080</v>
      </c>
      <c r="B120" s="63" t="s">
        <v>1851</v>
      </c>
      <c r="C120">
        <v>12.58</v>
      </c>
    </row>
    <row r="121" spans="1:3">
      <c r="A121" t="s">
        <v>384</v>
      </c>
      <c r="B121" s="63" t="s">
        <v>1851</v>
      </c>
      <c r="C121">
        <v>12.57</v>
      </c>
    </row>
    <row r="122" spans="1:3">
      <c r="A122" t="s">
        <v>2114</v>
      </c>
      <c r="B122" s="63" t="s">
        <v>1850</v>
      </c>
      <c r="C122">
        <v>12.56</v>
      </c>
    </row>
    <row r="123" spans="1:3">
      <c r="A123" t="s">
        <v>2126</v>
      </c>
      <c r="B123" s="56" t="s">
        <v>2117</v>
      </c>
      <c r="C123">
        <v>12.56</v>
      </c>
    </row>
    <row r="124" spans="1:3">
      <c r="A124" t="s">
        <v>2060</v>
      </c>
      <c r="B124" s="62" t="s">
        <v>653</v>
      </c>
      <c r="C124">
        <v>12.55</v>
      </c>
    </row>
    <row r="125" spans="1:3">
      <c r="A125" t="s">
        <v>2075</v>
      </c>
      <c r="B125" s="63" t="s">
        <v>1851</v>
      </c>
      <c r="C125">
        <v>12.5</v>
      </c>
    </row>
    <row r="126" spans="1:3">
      <c r="A126" t="s">
        <v>382</v>
      </c>
      <c r="B126" s="63" t="s">
        <v>1851</v>
      </c>
      <c r="C126">
        <v>12.42</v>
      </c>
    </row>
    <row r="127" spans="1:3">
      <c r="A127" t="s">
        <v>2083</v>
      </c>
      <c r="B127" s="63" t="s">
        <v>1851</v>
      </c>
      <c r="C127">
        <v>12.41</v>
      </c>
    </row>
    <row r="128" spans="1:3">
      <c r="A128" t="s">
        <v>2062</v>
      </c>
      <c r="B128" s="62" t="s">
        <v>653</v>
      </c>
      <c r="C128">
        <v>12.14</v>
      </c>
    </row>
    <row r="129" spans="1:3">
      <c r="A129" t="s">
        <v>2084</v>
      </c>
      <c r="B129" s="63" t="s">
        <v>1851</v>
      </c>
      <c r="C129">
        <v>11.94</v>
      </c>
    </row>
    <row r="130" spans="1:3">
      <c r="A130" t="s">
        <v>1873</v>
      </c>
      <c r="B130" s="56" t="s">
        <v>2117</v>
      </c>
      <c r="C130">
        <v>11.9</v>
      </c>
    </row>
    <row r="131" spans="1:3">
      <c r="A131" t="s">
        <v>2124</v>
      </c>
      <c r="B131" s="56" t="s">
        <v>2117</v>
      </c>
      <c r="C131">
        <v>11.7</v>
      </c>
    </row>
    <row r="132" spans="1:3">
      <c r="A132" t="s">
        <v>2091</v>
      </c>
      <c r="B132" s="63" t="s">
        <v>1851</v>
      </c>
      <c r="C132">
        <v>11.56</v>
      </c>
    </row>
    <row r="133" spans="1:3">
      <c r="A133" t="s">
        <v>2042</v>
      </c>
      <c r="B133" t="s">
        <v>1849</v>
      </c>
      <c r="C133">
        <v>11.47</v>
      </c>
    </row>
    <row r="134" spans="1:3">
      <c r="A134" t="s">
        <v>2113</v>
      </c>
      <c r="B134" s="63" t="s">
        <v>1850</v>
      </c>
      <c r="C134">
        <v>11.43</v>
      </c>
    </row>
    <row r="135" spans="1:3">
      <c r="A135" t="s">
        <v>2123</v>
      </c>
      <c r="B135" s="56" t="s">
        <v>2117</v>
      </c>
      <c r="C135">
        <v>11.39</v>
      </c>
    </row>
    <row r="136" spans="1:3">
      <c r="A136" t="s">
        <v>542</v>
      </c>
      <c r="B136" s="63" t="s">
        <v>1851</v>
      </c>
      <c r="C136">
        <v>11.25</v>
      </c>
    </row>
    <row r="137" spans="1:3">
      <c r="A137" t="s">
        <v>389</v>
      </c>
      <c r="B137" s="63" t="s">
        <v>1851</v>
      </c>
      <c r="C137">
        <v>10.65</v>
      </c>
    </row>
    <row r="138" spans="1:3">
      <c r="A138" t="s">
        <v>2102</v>
      </c>
      <c r="B138" s="63" t="s">
        <v>1851</v>
      </c>
      <c r="C138">
        <v>10.62</v>
      </c>
    </row>
    <row r="139" spans="1:3">
      <c r="A139" t="s">
        <v>876</v>
      </c>
      <c r="B139" s="63" t="s">
        <v>1851</v>
      </c>
      <c r="C139">
        <v>10.52</v>
      </c>
    </row>
    <row r="140" spans="1:3">
      <c r="A140" t="s">
        <v>383</v>
      </c>
      <c r="B140" s="63" t="s">
        <v>1851</v>
      </c>
      <c r="C140">
        <v>10.47</v>
      </c>
    </row>
    <row r="141" spans="1:3">
      <c r="A141" t="s">
        <v>2130</v>
      </c>
      <c r="B141" s="56" t="s">
        <v>2117</v>
      </c>
      <c r="C141">
        <v>10.43</v>
      </c>
    </row>
    <row r="142" spans="1:3">
      <c r="A142" t="s">
        <v>2095</v>
      </c>
      <c r="B142" s="63" t="s">
        <v>1851</v>
      </c>
      <c r="C142">
        <v>10.36</v>
      </c>
    </row>
    <row r="143" spans="1:3">
      <c r="A143" t="s">
        <v>370</v>
      </c>
      <c r="B143" s="62" t="s">
        <v>1848</v>
      </c>
      <c r="C143">
        <v>10.220000000000001</v>
      </c>
    </row>
    <row r="144" spans="1:3">
      <c r="A144" t="s">
        <v>2053</v>
      </c>
      <c r="B144" t="s">
        <v>1849</v>
      </c>
      <c r="C144">
        <v>10</v>
      </c>
    </row>
    <row r="145" spans="1:3">
      <c r="A145" t="s">
        <v>2063</v>
      </c>
      <c r="B145" s="62" t="s">
        <v>653</v>
      </c>
      <c r="C145">
        <v>10</v>
      </c>
    </row>
    <row r="146" spans="1:3">
      <c r="A146" t="s">
        <v>2094</v>
      </c>
      <c r="B146" s="63" t="s">
        <v>1851</v>
      </c>
      <c r="C146">
        <v>10</v>
      </c>
    </row>
    <row r="147" spans="1:3">
      <c r="A147" t="s">
        <v>2107</v>
      </c>
      <c r="B147" s="63" t="s">
        <v>1851</v>
      </c>
      <c r="C147">
        <v>10</v>
      </c>
    </row>
    <row r="148" spans="1:3">
      <c r="A148" t="s">
        <v>157</v>
      </c>
      <c r="B148" s="63" t="s">
        <v>1850</v>
      </c>
      <c r="C148">
        <v>10</v>
      </c>
    </row>
    <row r="149" spans="1:3">
      <c r="A149" t="s">
        <v>245</v>
      </c>
      <c r="B149" s="63" t="s">
        <v>1850</v>
      </c>
      <c r="C149">
        <v>10</v>
      </c>
    </row>
    <row r="150" spans="1:3">
      <c r="A150" t="s">
        <v>2115</v>
      </c>
      <c r="B150" s="63" t="s">
        <v>1850</v>
      </c>
      <c r="C150">
        <v>10</v>
      </c>
    </row>
    <row r="151" spans="1:3">
      <c r="A151" t="s">
        <v>227</v>
      </c>
      <c r="B151" s="63" t="s">
        <v>1851</v>
      </c>
      <c r="C151">
        <v>9.81</v>
      </c>
    </row>
    <row r="152" spans="1:3">
      <c r="A152" t="s">
        <v>1819</v>
      </c>
      <c r="B152" s="63" t="s">
        <v>1851</v>
      </c>
      <c r="C152">
        <v>9.7899999999999991</v>
      </c>
    </row>
    <row r="153" spans="1:3">
      <c r="A153" t="s">
        <v>2061</v>
      </c>
      <c r="B153" s="62" t="s">
        <v>653</v>
      </c>
      <c r="C153">
        <v>9.68</v>
      </c>
    </row>
    <row r="154" spans="1:3">
      <c r="A154" t="s">
        <v>2052</v>
      </c>
      <c r="B154" t="s">
        <v>1849</v>
      </c>
      <c r="C154">
        <v>9.19</v>
      </c>
    </row>
    <row r="155" spans="1:3">
      <c r="A155" t="s">
        <v>2087</v>
      </c>
      <c r="B155" s="63" t="s">
        <v>1851</v>
      </c>
      <c r="C155">
        <v>8.9600000000000009</v>
      </c>
    </row>
    <row r="156" spans="1:3">
      <c r="A156" t="s">
        <v>2103</v>
      </c>
      <c r="B156" s="63" t="s">
        <v>1851</v>
      </c>
      <c r="C156">
        <v>8.89</v>
      </c>
    </row>
    <row r="157" spans="1:3">
      <c r="A157" t="s">
        <v>2129</v>
      </c>
      <c r="B157" s="56" t="s">
        <v>2117</v>
      </c>
      <c r="C157">
        <v>8.67</v>
      </c>
    </row>
    <row r="158" spans="1:3">
      <c r="A158" t="s">
        <v>2106</v>
      </c>
      <c r="B158" s="63" t="s">
        <v>1851</v>
      </c>
      <c r="C158">
        <v>8.57</v>
      </c>
    </row>
    <row r="159" spans="1:3">
      <c r="A159" t="s">
        <v>2128</v>
      </c>
      <c r="B159" s="56" t="s">
        <v>2117</v>
      </c>
      <c r="C159">
        <v>8.4</v>
      </c>
    </row>
    <row r="160" spans="1:3">
      <c r="A160" t="s">
        <v>2097</v>
      </c>
      <c r="B160" s="63" t="s">
        <v>1851</v>
      </c>
      <c r="C160">
        <v>8.24</v>
      </c>
    </row>
    <row r="161" spans="1:3">
      <c r="A161" t="s">
        <v>2086</v>
      </c>
      <c r="B161" s="63" t="s">
        <v>1851</v>
      </c>
      <c r="C161">
        <v>8.2100000000000009</v>
      </c>
    </row>
    <row r="162" spans="1:3">
      <c r="A162" t="s">
        <v>2067</v>
      </c>
      <c r="B162" s="62" t="s">
        <v>1848</v>
      </c>
      <c r="C162">
        <v>7.74</v>
      </c>
    </row>
    <row r="163" spans="1:3">
      <c r="A163" t="s">
        <v>2138</v>
      </c>
      <c r="B163" s="62" t="s">
        <v>1852</v>
      </c>
      <c r="C163">
        <v>7.5</v>
      </c>
    </row>
    <row r="164" spans="1:3">
      <c r="A164" t="s">
        <v>2043</v>
      </c>
      <c r="B164" t="s">
        <v>1849</v>
      </c>
      <c r="C164">
        <v>7.35</v>
      </c>
    </row>
    <row r="165" spans="1:3">
      <c r="A165" t="s">
        <v>2098</v>
      </c>
      <c r="B165" s="63" t="s">
        <v>1851</v>
      </c>
      <c r="C165">
        <v>7.35</v>
      </c>
    </row>
    <row r="166" spans="1:3">
      <c r="A166" t="s">
        <v>2101</v>
      </c>
      <c r="B166" s="63" t="s">
        <v>1851</v>
      </c>
      <c r="C166">
        <v>7.24</v>
      </c>
    </row>
    <row r="167" spans="1:3">
      <c r="A167" t="s">
        <v>2068</v>
      </c>
      <c r="B167" s="62" t="s">
        <v>1848</v>
      </c>
      <c r="C167">
        <v>7.14</v>
      </c>
    </row>
    <row r="168" spans="1:3">
      <c r="A168" t="s">
        <v>2104</v>
      </c>
      <c r="B168" s="63" t="s">
        <v>1851</v>
      </c>
      <c r="C168">
        <v>7.06</v>
      </c>
    </row>
    <row r="169" spans="1:3">
      <c r="A169" t="s">
        <v>2108</v>
      </c>
      <c r="B169" s="63" t="s">
        <v>1851</v>
      </c>
      <c r="C169">
        <v>6.67</v>
      </c>
    </row>
    <row r="170" spans="1:3">
      <c r="A170" t="s">
        <v>228</v>
      </c>
      <c r="B170" s="63" t="s">
        <v>1850</v>
      </c>
      <c r="C170">
        <v>6.67</v>
      </c>
    </row>
    <row r="171" spans="1:3">
      <c r="A171" t="s">
        <v>2105</v>
      </c>
      <c r="B171" s="63" t="s">
        <v>1851</v>
      </c>
      <c r="C171">
        <v>6.47</v>
      </c>
    </row>
    <row r="172" spans="1:3">
      <c r="A172" t="s">
        <v>2099</v>
      </c>
      <c r="B172" s="63" t="s">
        <v>1851</v>
      </c>
      <c r="C172">
        <v>6</v>
      </c>
    </row>
    <row r="173" spans="1:3">
      <c r="A173" t="s">
        <v>2116</v>
      </c>
      <c r="B173" s="63" t="s">
        <v>1850</v>
      </c>
      <c r="C173">
        <v>5.88</v>
      </c>
    </row>
    <row r="174" spans="1:3">
      <c r="A174" t="s">
        <v>2131</v>
      </c>
      <c r="B174" s="56" t="s">
        <v>2117</v>
      </c>
      <c r="C174">
        <v>5.24</v>
      </c>
    </row>
    <row r="175" spans="1:3">
      <c r="A175" t="s">
        <v>2088</v>
      </c>
      <c r="B175" s="63" t="s">
        <v>1851</v>
      </c>
      <c r="C175">
        <v>5</v>
      </c>
    </row>
    <row r="176" spans="1:3">
      <c r="A176" t="s">
        <v>1875</v>
      </c>
      <c r="B176" s="56" t="s">
        <v>2117</v>
      </c>
      <c r="C176">
        <v>4.71</v>
      </c>
    </row>
    <row r="177" spans="1:3">
      <c r="A177" t="s">
        <v>371</v>
      </c>
      <c r="B177" s="62" t="s">
        <v>1848</v>
      </c>
      <c r="C177">
        <v>4.4400000000000004</v>
      </c>
    </row>
    <row r="178" spans="1:3">
      <c r="A178" t="s">
        <v>2109</v>
      </c>
      <c r="B178" s="63" t="s">
        <v>1851</v>
      </c>
      <c r="C178">
        <v>3.75</v>
      </c>
    </row>
    <row r="179" spans="1:3">
      <c r="A179" t="s">
        <v>2132</v>
      </c>
      <c r="B179" s="56" t="s">
        <v>2117</v>
      </c>
      <c r="C179">
        <v>3.61</v>
      </c>
    </row>
  </sheetData>
  <sortState ref="A2:C179">
    <sortCondition descending="1" ref="C16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2"/>
  <sheetViews>
    <sheetView workbookViewId="0"/>
  </sheetViews>
  <sheetFormatPr defaultRowHeight="15"/>
  <cols>
    <col min="1" max="1" width="24.140625" bestFit="1" customWidth="1"/>
    <col min="2" max="2" width="19.5703125" bestFit="1" customWidth="1"/>
  </cols>
  <sheetData>
    <row r="1" spans="1:10">
      <c r="A1" s="1" t="s">
        <v>0</v>
      </c>
      <c r="B1" s="1" t="s">
        <v>1</v>
      </c>
      <c r="C1" s="1" t="s">
        <v>2</v>
      </c>
    </row>
    <row r="2" spans="1:10">
      <c r="A2" t="s">
        <v>47</v>
      </c>
      <c r="B2" s="3" t="s">
        <v>1316</v>
      </c>
      <c r="C2">
        <v>25.28</v>
      </c>
      <c r="F2" s="31" t="s">
        <v>1364</v>
      </c>
    </row>
    <row r="3" spans="1:10">
      <c r="A3" s="31" t="s">
        <v>1220</v>
      </c>
      <c r="B3" s="4" t="s">
        <v>873</v>
      </c>
      <c r="C3">
        <v>25.13</v>
      </c>
    </row>
    <row r="4" spans="1:10">
      <c r="A4" t="s">
        <v>393</v>
      </c>
      <c r="B4" s="6" t="s">
        <v>1321</v>
      </c>
      <c r="C4">
        <v>24.93</v>
      </c>
      <c r="J4" t="s">
        <v>1421</v>
      </c>
    </row>
    <row r="5" spans="1:10">
      <c r="A5" t="s">
        <v>1422</v>
      </c>
      <c r="B5" s="7" t="s">
        <v>1317</v>
      </c>
      <c r="C5">
        <v>24.27</v>
      </c>
    </row>
    <row r="6" spans="1:10">
      <c r="A6" t="s">
        <v>5</v>
      </c>
      <c r="B6" s="6" t="s">
        <v>1321</v>
      </c>
      <c r="C6">
        <v>24.09</v>
      </c>
    </row>
    <row r="7" spans="1:10">
      <c r="A7" t="s">
        <v>293</v>
      </c>
      <c r="B7" s="3" t="s">
        <v>1316</v>
      </c>
      <c r="C7">
        <v>23.75</v>
      </c>
    </row>
    <row r="8" spans="1:10">
      <c r="A8" t="s">
        <v>1369</v>
      </c>
      <c r="B8" s="3" t="s">
        <v>1316</v>
      </c>
      <c r="C8">
        <v>23.72</v>
      </c>
    </row>
    <row r="9" spans="1:10">
      <c r="A9" t="s">
        <v>8</v>
      </c>
      <c r="B9" s="6" t="s">
        <v>1321</v>
      </c>
      <c r="C9">
        <v>23.63</v>
      </c>
    </row>
    <row r="10" spans="1:10">
      <c r="A10" t="s">
        <v>16</v>
      </c>
      <c r="B10" s="7" t="s">
        <v>1317</v>
      </c>
      <c r="C10">
        <v>23.48</v>
      </c>
      <c r="G10" s="10"/>
    </row>
    <row r="11" spans="1:10">
      <c r="A11" t="s">
        <v>442</v>
      </c>
      <c r="B11" s="7" t="s">
        <v>1317</v>
      </c>
      <c r="C11">
        <v>22.9</v>
      </c>
    </row>
    <row r="12" spans="1:10">
      <c r="A12" t="s">
        <v>1355</v>
      </c>
      <c r="B12" t="s">
        <v>1315</v>
      </c>
      <c r="C12">
        <v>22.52</v>
      </c>
    </row>
    <row r="13" spans="1:10">
      <c r="A13" t="s">
        <v>881</v>
      </c>
      <c r="B13" s="3" t="s">
        <v>1316</v>
      </c>
      <c r="C13">
        <v>22.44</v>
      </c>
    </row>
    <row r="14" spans="1:10">
      <c r="A14" t="s">
        <v>1423</v>
      </c>
      <c r="B14" s="7" t="s">
        <v>1317</v>
      </c>
      <c r="C14">
        <v>22.42</v>
      </c>
    </row>
    <row r="15" spans="1:10">
      <c r="A15" t="s">
        <v>1079</v>
      </c>
      <c r="B15" s="7" t="s">
        <v>1317</v>
      </c>
      <c r="C15">
        <v>22.03</v>
      </c>
    </row>
    <row r="16" spans="1:10">
      <c r="A16" t="s">
        <v>1230</v>
      </c>
      <c r="B16" s="7" t="s">
        <v>1317</v>
      </c>
      <c r="C16">
        <v>21.28</v>
      </c>
    </row>
    <row r="17" spans="1:3">
      <c r="A17" t="s">
        <v>1103</v>
      </c>
      <c r="B17" t="s">
        <v>1315</v>
      </c>
      <c r="C17">
        <v>20.74</v>
      </c>
    </row>
    <row r="18" spans="1:3">
      <c r="A18" t="s">
        <v>985</v>
      </c>
      <c r="B18" s="7" t="s">
        <v>1317</v>
      </c>
      <c r="C18">
        <v>20.7</v>
      </c>
    </row>
    <row r="19" spans="1:3">
      <c r="A19" t="s">
        <v>861</v>
      </c>
      <c r="B19" s="7" t="s">
        <v>1317</v>
      </c>
      <c r="C19">
        <v>20.48</v>
      </c>
    </row>
    <row r="20" spans="1:3">
      <c r="A20" s="31" t="s">
        <v>28</v>
      </c>
      <c r="B20" s="4" t="s">
        <v>873</v>
      </c>
      <c r="C20">
        <v>20.37</v>
      </c>
    </row>
    <row r="21" spans="1:3">
      <c r="A21" t="s">
        <v>166</v>
      </c>
      <c r="B21" s="3" t="s">
        <v>1316</v>
      </c>
      <c r="C21">
        <v>20.21</v>
      </c>
    </row>
    <row r="22" spans="1:3">
      <c r="A22" t="s">
        <v>1237</v>
      </c>
      <c r="B22" s="3" t="s">
        <v>1316</v>
      </c>
      <c r="C22">
        <v>19.899999999999999</v>
      </c>
    </row>
    <row r="23" spans="1:3">
      <c r="A23" t="s">
        <v>19</v>
      </c>
      <c r="B23" s="7" t="s">
        <v>1317</v>
      </c>
      <c r="C23">
        <v>19.760000000000002</v>
      </c>
    </row>
    <row r="24" spans="1:3">
      <c r="A24" t="s">
        <v>1075</v>
      </c>
      <c r="B24" s="7" t="s">
        <v>1317</v>
      </c>
      <c r="C24">
        <v>19.72</v>
      </c>
    </row>
    <row r="25" spans="1:3">
      <c r="A25" s="31" t="s">
        <v>1360</v>
      </c>
      <c r="B25" s="4" t="s">
        <v>873</v>
      </c>
      <c r="C25">
        <v>19.41</v>
      </c>
    </row>
    <row r="26" spans="1:3">
      <c r="A26" s="31" t="s">
        <v>1239</v>
      </c>
      <c r="B26" s="4" t="s">
        <v>873</v>
      </c>
      <c r="C26">
        <v>19.09</v>
      </c>
    </row>
    <row r="27" spans="1:3">
      <c r="A27" t="s">
        <v>984</v>
      </c>
      <c r="B27" s="6" t="s">
        <v>1321</v>
      </c>
      <c r="C27">
        <v>18.22</v>
      </c>
    </row>
    <row r="28" spans="1:3">
      <c r="A28" s="31" t="s">
        <v>318</v>
      </c>
      <c r="B28" s="4" t="s">
        <v>873</v>
      </c>
      <c r="C28">
        <v>17.989999999999998</v>
      </c>
    </row>
    <row r="29" spans="1:3">
      <c r="A29" t="s">
        <v>653</v>
      </c>
      <c r="B29" s="7" t="s">
        <v>1317</v>
      </c>
      <c r="C29">
        <v>17.739999999999998</v>
      </c>
    </row>
    <row r="30" spans="1:3">
      <c r="A30" t="s">
        <v>397</v>
      </c>
      <c r="B30" s="3" t="s">
        <v>1316</v>
      </c>
      <c r="C30">
        <v>17.71</v>
      </c>
    </row>
    <row r="31" spans="1:3">
      <c r="A31" t="s">
        <v>869</v>
      </c>
      <c r="B31" s="7" t="s">
        <v>1317</v>
      </c>
      <c r="C31">
        <v>16.93</v>
      </c>
    </row>
    <row r="32" spans="1:3">
      <c r="A32" t="s">
        <v>1431</v>
      </c>
      <c r="B32" s="6" t="s">
        <v>1321</v>
      </c>
      <c r="C32">
        <v>16.45</v>
      </c>
    </row>
    <row r="33" spans="1:3">
      <c r="A33" t="s">
        <v>398</v>
      </c>
      <c r="B33" s="6" t="s">
        <v>1321</v>
      </c>
      <c r="C33">
        <v>16.41</v>
      </c>
    </row>
    <row r="34" spans="1:3">
      <c r="A34" t="s">
        <v>1101</v>
      </c>
      <c r="B34" s="7" t="s">
        <v>1317</v>
      </c>
      <c r="C34">
        <v>16.3</v>
      </c>
    </row>
    <row r="35" spans="1:3">
      <c r="A35" t="s">
        <v>1372</v>
      </c>
      <c r="B35" s="3" t="s">
        <v>1316</v>
      </c>
      <c r="C35">
        <v>15.66</v>
      </c>
    </row>
    <row r="36" spans="1:3">
      <c r="A36" t="s">
        <v>655</v>
      </c>
      <c r="B36" s="6" t="s">
        <v>1321</v>
      </c>
      <c r="C36">
        <v>15.43</v>
      </c>
    </row>
    <row r="37" spans="1:3">
      <c r="A37" t="s">
        <v>1370</v>
      </c>
      <c r="B37" s="3" t="s">
        <v>1316</v>
      </c>
      <c r="C37">
        <v>15.23</v>
      </c>
    </row>
    <row r="38" spans="1:3">
      <c r="A38" s="31" t="s">
        <v>198</v>
      </c>
      <c r="B38" s="4" t="s">
        <v>873</v>
      </c>
      <c r="C38">
        <v>15</v>
      </c>
    </row>
    <row r="39" spans="1:3">
      <c r="A39" t="s">
        <v>1374</v>
      </c>
      <c r="B39" s="3" t="s">
        <v>1316</v>
      </c>
      <c r="C39">
        <v>14.87</v>
      </c>
    </row>
    <row r="40" spans="1:3">
      <c r="A40" t="s">
        <v>1357</v>
      </c>
      <c r="B40" t="s">
        <v>1315</v>
      </c>
      <c r="C40">
        <v>14.41</v>
      </c>
    </row>
    <row r="41" spans="1:3">
      <c r="A41" t="s">
        <v>1373</v>
      </c>
      <c r="B41" s="3" t="s">
        <v>1316</v>
      </c>
      <c r="C41">
        <v>14.39</v>
      </c>
    </row>
    <row r="42" spans="1:3">
      <c r="A42" t="s">
        <v>1356</v>
      </c>
      <c r="B42" t="s">
        <v>1315</v>
      </c>
      <c r="C42">
        <v>13.73</v>
      </c>
    </row>
    <row r="43" spans="1:3">
      <c r="A43" t="s">
        <v>297</v>
      </c>
      <c r="B43" s="3" t="s">
        <v>1316</v>
      </c>
      <c r="C43">
        <v>13.26</v>
      </c>
    </row>
    <row r="44" spans="1:3">
      <c r="A44" t="s">
        <v>480</v>
      </c>
      <c r="B44" s="10" t="s">
        <v>1320</v>
      </c>
      <c r="C44">
        <v>13.14</v>
      </c>
    </row>
    <row r="45" spans="1:3">
      <c r="A45" t="s">
        <v>1109</v>
      </c>
      <c r="B45" s="7" t="s">
        <v>1317</v>
      </c>
      <c r="C45">
        <v>13.1</v>
      </c>
    </row>
    <row r="46" spans="1:3">
      <c r="A46" t="s">
        <v>1425</v>
      </c>
      <c r="B46" s="7" t="s">
        <v>1317</v>
      </c>
      <c r="C46">
        <v>12.98</v>
      </c>
    </row>
    <row r="47" spans="1:3">
      <c r="A47" t="s">
        <v>1424</v>
      </c>
      <c r="B47" s="7" t="s">
        <v>1317</v>
      </c>
      <c r="C47">
        <v>12.95</v>
      </c>
    </row>
    <row r="48" spans="1:3">
      <c r="A48" t="s">
        <v>1114</v>
      </c>
      <c r="B48" t="s">
        <v>1315</v>
      </c>
      <c r="C48">
        <v>12.57</v>
      </c>
    </row>
    <row r="49" spans="1:3">
      <c r="A49" t="s">
        <v>884</v>
      </c>
      <c r="B49" s="3" t="s">
        <v>1316</v>
      </c>
      <c r="C49">
        <v>12.5</v>
      </c>
    </row>
    <row r="50" spans="1:3">
      <c r="A50" t="s">
        <v>1384</v>
      </c>
      <c r="B50" s="3" t="s">
        <v>1316</v>
      </c>
      <c r="C50">
        <v>12.35</v>
      </c>
    </row>
    <row r="51" spans="1:3">
      <c r="A51" t="s">
        <v>133</v>
      </c>
      <c r="B51" s="6" t="s">
        <v>1321</v>
      </c>
      <c r="C51">
        <v>12.26</v>
      </c>
    </row>
    <row r="52" spans="1:3">
      <c r="A52" t="s">
        <v>1375</v>
      </c>
      <c r="B52" s="3" t="s">
        <v>1316</v>
      </c>
      <c r="C52">
        <v>12.25</v>
      </c>
    </row>
    <row r="53" spans="1:3">
      <c r="A53" t="s">
        <v>1358</v>
      </c>
      <c r="B53" t="s">
        <v>1315</v>
      </c>
      <c r="C53">
        <v>12.23</v>
      </c>
    </row>
    <row r="54" spans="1:3">
      <c r="A54" t="s">
        <v>483</v>
      </c>
      <c r="B54" s="10" t="s">
        <v>1320</v>
      </c>
      <c r="C54">
        <v>11.94</v>
      </c>
    </row>
    <row r="55" spans="1:3">
      <c r="A55" t="s">
        <v>1377</v>
      </c>
      <c r="B55" s="3" t="s">
        <v>1316</v>
      </c>
      <c r="C55">
        <v>11.94</v>
      </c>
    </row>
    <row r="56" spans="1:3">
      <c r="A56" t="s">
        <v>183</v>
      </c>
      <c r="B56" s="6" t="s">
        <v>1321</v>
      </c>
      <c r="C56">
        <v>11.94</v>
      </c>
    </row>
    <row r="57" spans="1:3">
      <c r="A57" t="s">
        <v>1379</v>
      </c>
      <c r="B57" s="3" t="s">
        <v>1316</v>
      </c>
      <c r="C57">
        <v>11.88</v>
      </c>
    </row>
    <row r="58" spans="1:3">
      <c r="A58" t="s">
        <v>1378</v>
      </c>
      <c r="B58" s="3" t="s">
        <v>1316</v>
      </c>
      <c r="C58">
        <v>11.64</v>
      </c>
    </row>
    <row r="59" spans="1:3">
      <c r="A59" t="s">
        <v>1382</v>
      </c>
      <c r="B59" s="3" t="s">
        <v>1316</v>
      </c>
      <c r="C59">
        <v>11.43</v>
      </c>
    </row>
    <row r="60" spans="1:3">
      <c r="A60" t="s">
        <v>1259</v>
      </c>
      <c r="B60" s="3" t="s">
        <v>1316</v>
      </c>
      <c r="C60">
        <v>10.81</v>
      </c>
    </row>
    <row r="61" spans="1:3">
      <c r="A61" t="s">
        <v>841</v>
      </c>
      <c r="B61" s="10" t="s">
        <v>1320</v>
      </c>
      <c r="C61">
        <v>10.75</v>
      </c>
    </row>
    <row r="62" spans="1:3">
      <c r="A62" t="s">
        <v>1432</v>
      </c>
      <c r="B62" s="6" t="s">
        <v>1321</v>
      </c>
      <c r="C62">
        <v>10.69</v>
      </c>
    </row>
    <row r="63" spans="1:3">
      <c r="A63" t="s">
        <v>1376</v>
      </c>
      <c r="B63" s="3" t="s">
        <v>1316</v>
      </c>
      <c r="C63">
        <v>10.57</v>
      </c>
    </row>
    <row r="64" spans="1:3">
      <c r="A64" t="s">
        <v>1428</v>
      </c>
      <c r="B64" s="6" t="s">
        <v>1321</v>
      </c>
      <c r="C64">
        <v>10.54</v>
      </c>
    </row>
    <row r="65" spans="1:3">
      <c r="A65" t="s">
        <v>941</v>
      </c>
      <c r="B65" s="3" t="s">
        <v>1316</v>
      </c>
      <c r="C65">
        <v>10.53</v>
      </c>
    </row>
    <row r="66" spans="1:3">
      <c r="A66" t="s">
        <v>1393</v>
      </c>
      <c r="B66" s="3" t="s">
        <v>1316</v>
      </c>
      <c r="C66">
        <v>10.39</v>
      </c>
    </row>
    <row r="67" spans="1:3">
      <c r="A67" t="s">
        <v>1386</v>
      </c>
      <c r="B67" s="3" t="s">
        <v>1316</v>
      </c>
      <c r="C67">
        <v>10.210000000000001</v>
      </c>
    </row>
    <row r="68" spans="1:3">
      <c r="A68" t="s">
        <v>1387</v>
      </c>
      <c r="B68" s="3" t="s">
        <v>1316</v>
      </c>
      <c r="C68">
        <v>10.210000000000001</v>
      </c>
    </row>
    <row r="69" spans="1:3">
      <c r="A69" t="s">
        <v>1383</v>
      </c>
      <c r="B69" s="3" t="s">
        <v>1316</v>
      </c>
      <c r="C69">
        <v>10.15</v>
      </c>
    </row>
    <row r="70" spans="1:3">
      <c r="A70" s="31" t="s">
        <v>119</v>
      </c>
      <c r="B70" s="4" t="s">
        <v>873</v>
      </c>
      <c r="C70">
        <v>10</v>
      </c>
    </row>
    <row r="71" spans="1:3">
      <c r="A71" t="s">
        <v>1381</v>
      </c>
      <c r="B71" s="3" t="s">
        <v>1316</v>
      </c>
      <c r="C71">
        <v>9.7899999999999991</v>
      </c>
    </row>
    <row r="72" spans="1:3">
      <c r="A72" t="s">
        <v>1359</v>
      </c>
      <c r="B72" t="s">
        <v>1315</v>
      </c>
      <c r="C72">
        <v>9.77</v>
      </c>
    </row>
    <row r="73" spans="1:3">
      <c r="A73" t="s">
        <v>141</v>
      </c>
      <c r="B73" s="6" t="s">
        <v>1321</v>
      </c>
      <c r="C73">
        <v>9.77</v>
      </c>
    </row>
    <row r="74" spans="1:3">
      <c r="A74" t="s">
        <v>1390</v>
      </c>
      <c r="B74" s="3" t="s">
        <v>1316</v>
      </c>
      <c r="C74">
        <v>9.73</v>
      </c>
    </row>
    <row r="75" spans="1:3">
      <c r="A75" s="31" t="s">
        <v>1362</v>
      </c>
      <c r="B75" s="4" t="s">
        <v>873</v>
      </c>
      <c r="C75">
        <v>9.64</v>
      </c>
    </row>
    <row r="76" spans="1:3">
      <c r="A76" t="s">
        <v>1388</v>
      </c>
      <c r="B76" s="3" t="s">
        <v>1316</v>
      </c>
      <c r="C76">
        <v>9.57</v>
      </c>
    </row>
    <row r="77" spans="1:3">
      <c r="A77" t="s">
        <v>1392</v>
      </c>
      <c r="B77" s="3" t="s">
        <v>1316</v>
      </c>
      <c r="C77">
        <v>9.51</v>
      </c>
    </row>
    <row r="78" spans="1:3">
      <c r="A78" t="s">
        <v>1400</v>
      </c>
      <c r="B78" s="3" t="s">
        <v>1316</v>
      </c>
      <c r="C78">
        <v>9.41</v>
      </c>
    </row>
    <row r="79" spans="1:3">
      <c r="A79" t="s">
        <v>1389</v>
      </c>
      <c r="B79" s="3" t="s">
        <v>1316</v>
      </c>
      <c r="C79">
        <v>9.27</v>
      </c>
    </row>
    <row r="80" spans="1:3">
      <c r="A80" t="s">
        <v>1380</v>
      </c>
      <c r="B80" s="3" t="s">
        <v>1316</v>
      </c>
      <c r="C80">
        <v>9.2200000000000006</v>
      </c>
    </row>
    <row r="81" spans="1:3">
      <c r="A81" t="s">
        <v>1260</v>
      </c>
      <c r="B81" s="3" t="s">
        <v>1316</v>
      </c>
      <c r="C81">
        <v>9.06</v>
      </c>
    </row>
    <row r="82" spans="1:3">
      <c r="A82" t="s">
        <v>1371</v>
      </c>
      <c r="B82" s="3" t="s">
        <v>1316</v>
      </c>
      <c r="C82">
        <v>9.0500000000000007</v>
      </c>
    </row>
    <row r="83" spans="1:3">
      <c r="A83" t="s">
        <v>1430</v>
      </c>
      <c r="B83" s="6" t="s">
        <v>1321</v>
      </c>
      <c r="C83">
        <v>9</v>
      </c>
    </row>
    <row r="84" spans="1:3">
      <c r="A84" t="s">
        <v>1403</v>
      </c>
      <c r="B84" s="3" t="s">
        <v>1316</v>
      </c>
      <c r="C84">
        <v>8.9700000000000006</v>
      </c>
    </row>
    <row r="85" spans="1:3">
      <c r="A85" t="s">
        <v>1394</v>
      </c>
      <c r="B85" s="3" t="s">
        <v>1316</v>
      </c>
      <c r="C85">
        <v>8.8000000000000007</v>
      </c>
    </row>
    <row r="86" spans="1:3">
      <c r="A86" s="31" t="s">
        <v>1363</v>
      </c>
      <c r="B86" s="4" t="s">
        <v>873</v>
      </c>
      <c r="C86">
        <v>8.6999999999999993</v>
      </c>
    </row>
    <row r="87" spans="1:3">
      <c r="A87" t="s">
        <v>1146</v>
      </c>
      <c r="B87" t="s">
        <v>1315</v>
      </c>
      <c r="C87">
        <v>8.68</v>
      </c>
    </row>
    <row r="88" spans="1:3">
      <c r="A88" t="s">
        <v>1402</v>
      </c>
      <c r="B88" s="3" t="s">
        <v>1316</v>
      </c>
      <c r="C88">
        <v>8.57</v>
      </c>
    </row>
    <row r="89" spans="1:3">
      <c r="A89" t="s">
        <v>1429</v>
      </c>
      <c r="B89" s="6" t="s">
        <v>1321</v>
      </c>
      <c r="C89">
        <v>8.49</v>
      </c>
    </row>
    <row r="90" spans="1:3">
      <c r="A90" t="s">
        <v>1385</v>
      </c>
      <c r="B90" s="3" t="s">
        <v>1316</v>
      </c>
      <c r="C90">
        <v>8.44</v>
      </c>
    </row>
    <row r="91" spans="1:3">
      <c r="A91" t="s">
        <v>1433</v>
      </c>
      <c r="B91" s="6" t="s">
        <v>1321</v>
      </c>
      <c r="C91">
        <v>8.33</v>
      </c>
    </row>
    <row r="92" spans="1:3">
      <c r="A92" s="31" t="s">
        <v>585</v>
      </c>
      <c r="B92" s="4" t="s">
        <v>873</v>
      </c>
      <c r="C92">
        <v>8.24</v>
      </c>
    </row>
    <row r="93" spans="1:3">
      <c r="A93" t="s">
        <v>1413</v>
      </c>
      <c r="B93" s="3" t="s">
        <v>1316</v>
      </c>
      <c r="C93">
        <v>8.08</v>
      </c>
    </row>
    <row r="94" spans="1:3">
      <c r="A94" t="s">
        <v>886</v>
      </c>
      <c r="B94" s="3" t="s">
        <v>1316</v>
      </c>
      <c r="C94">
        <v>7.78</v>
      </c>
    </row>
    <row r="95" spans="1:3">
      <c r="A95" t="s">
        <v>162</v>
      </c>
      <c r="B95" s="6" t="s">
        <v>1321</v>
      </c>
      <c r="C95">
        <v>7.73</v>
      </c>
    </row>
    <row r="96" spans="1:3">
      <c r="A96" t="s">
        <v>1415</v>
      </c>
      <c r="B96" s="3" t="s">
        <v>1316</v>
      </c>
      <c r="C96">
        <v>7.5</v>
      </c>
    </row>
    <row r="97" spans="1:3">
      <c r="A97" t="s">
        <v>1408</v>
      </c>
      <c r="B97" s="3" t="s">
        <v>1316</v>
      </c>
      <c r="C97">
        <v>7.27</v>
      </c>
    </row>
    <row r="98" spans="1:3">
      <c r="A98" t="s">
        <v>410</v>
      </c>
      <c r="B98" s="3" t="s">
        <v>1316</v>
      </c>
      <c r="C98">
        <v>7.14</v>
      </c>
    </row>
    <row r="99" spans="1:3">
      <c r="A99" t="s">
        <v>847</v>
      </c>
      <c r="B99" s="10" t="s">
        <v>1320</v>
      </c>
      <c r="C99">
        <v>7.11</v>
      </c>
    </row>
    <row r="100" spans="1:3">
      <c r="A100" t="s">
        <v>1395</v>
      </c>
      <c r="B100" s="3" t="s">
        <v>1316</v>
      </c>
      <c r="C100">
        <v>7</v>
      </c>
    </row>
    <row r="101" spans="1:3">
      <c r="A101" t="s">
        <v>1397</v>
      </c>
      <c r="B101" s="3" t="s">
        <v>1316</v>
      </c>
      <c r="C101">
        <v>6.88</v>
      </c>
    </row>
    <row r="102" spans="1:3">
      <c r="A102" t="s">
        <v>845</v>
      </c>
      <c r="B102" s="10" t="s">
        <v>1320</v>
      </c>
      <c r="C102">
        <v>6.85</v>
      </c>
    </row>
    <row r="103" spans="1:3">
      <c r="A103" t="s">
        <v>1396</v>
      </c>
      <c r="B103" s="3" t="s">
        <v>1316</v>
      </c>
      <c r="C103">
        <v>6.58</v>
      </c>
    </row>
    <row r="104" spans="1:3">
      <c r="A104" t="s">
        <v>1366</v>
      </c>
      <c r="B104" s="10" t="s">
        <v>1320</v>
      </c>
      <c r="C104">
        <v>6.56</v>
      </c>
    </row>
    <row r="105" spans="1:3">
      <c r="A105" t="s">
        <v>1406</v>
      </c>
      <c r="B105" s="3" t="s">
        <v>1316</v>
      </c>
      <c r="C105">
        <v>6.4</v>
      </c>
    </row>
    <row r="106" spans="1:3">
      <c r="A106" t="s">
        <v>1407</v>
      </c>
      <c r="B106" s="3" t="s">
        <v>1316</v>
      </c>
      <c r="C106">
        <v>6.4</v>
      </c>
    </row>
    <row r="107" spans="1:3">
      <c r="A107" s="31" t="s">
        <v>1361</v>
      </c>
      <c r="B107" s="4" t="s">
        <v>873</v>
      </c>
      <c r="C107">
        <v>6.36</v>
      </c>
    </row>
    <row r="108" spans="1:3">
      <c r="A108" t="s">
        <v>851</v>
      </c>
      <c r="B108" s="10" t="s">
        <v>1320</v>
      </c>
      <c r="C108">
        <v>6.22</v>
      </c>
    </row>
    <row r="109" spans="1:3">
      <c r="A109" t="s">
        <v>1365</v>
      </c>
      <c r="B109" s="10" t="s">
        <v>1320</v>
      </c>
      <c r="C109">
        <v>6.2</v>
      </c>
    </row>
    <row r="110" spans="1:3">
      <c r="A110" t="s">
        <v>1398</v>
      </c>
      <c r="B110" s="3" t="s">
        <v>1316</v>
      </c>
      <c r="C110">
        <v>6.13</v>
      </c>
    </row>
    <row r="111" spans="1:3">
      <c r="A111" t="s">
        <v>1401</v>
      </c>
      <c r="B111" s="3" t="s">
        <v>1316</v>
      </c>
      <c r="C111">
        <v>6.1</v>
      </c>
    </row>
    <row r="112" spans="1:3">
      <c r="A112" t="s">
        <v>1404</v>
      </c>
      <c r="B112" s="3" t="s">
        <v>1316</v>
      </c>
      <c r="C112">
        <v>6.07</v>
      </c>
    </row>
    <row r="113" spans="1:3">
      <c r="A113" t="s">
        <v>1367</v>
      </c>
      <c r="B113" s="10" t="s">
        <v>1320</v>
      </c>
      <c r="C113">
        <v>6</v>
      </c>
    </row>
    <row r="114" spans="1:3">
      <c r="A114" t="s">
        <v>1410</v>
      </c>
      <c r="B114" s="3" t="s">
        <v>1316</v>
      </c>
      <c r="C114">
        <v>5.79</v>
      </c>
    </row>
    <row r="115" spans="1:3">
      <c r="A115" t="s">
        <v>1414</v>
      </c>
      <c r="B115" s="3" t="s">
        <v>1316</v>
      </c>
      <c r="C115">
        <v>5.56</v>
      </c>
    </row>
    <row r="116" spans="1:3">
      <c r="A116" s="31" t="s">
        <v>248</v>
      </c>
      <c r="B116" s="4" t="s">
        <v>873</v>
      </c>
      <c r="C116">
        <v>5</v>
      </c>
    </row>
    <row r="117" spans="1:3">
      <c r="A117" t="s">
        <v>1391</v>
      </c>
      <c r="B117" s="3" t="s">
        <v>1316</v>
      </c>
      <c r="C117">
        <v>5</v>
      </c>
    </row>
    <row r="118" spans="1:3">
      <c r="A118" t="s">
        <v>1409</v>
      </c>
      <c r="B118" s="3" t="s">
        <v>1316</v>
      </c>
      <c r="C118">
        <v>4.78</v>
      </c>
    </row>
    <row r="119" spans="1:3">
      <c r="A119" t="s">
        <v>1405</v>
      </c>
      <c r="B119" s="3" t="s">
        <v>1316</v>
      </c>
      <c r="C119">
        <v>4.67</v>
      </c>
    </row>
    <row r="120" spans="1:3">
      <c r="A120" t="s">
        <v>1417</v>
      </c>
      <c r="B120" s="3" t="s">
        <v>1316</v>
      </c>
      <c r="C120">
        <v>4.67</v>
      </c>
    </row>
    <row r="121" spans="1:3">
      <c r="A121" t="s">
        <v>1427</v>
      </c>
      <c r="B121" s="7" t="s">
        <v>1317</v>
      </c>
      <c r="C121">
        <v>4.07</v>
      </c>
    </row>
    <row r="122" spans="1:3">
      <c r="A122" t="s">
        <v>1419</v>
      </c>
      <c r="B122" s="3" t="s">
        <v>1316</v>
      </c>
      <c r="C122">
        <v>4</v>
      </c>
    </row>
    <row r="123" spans="1:3">
      <c r="A123" t="s">
        <v>1203</v>
      </c>
      <c r="B123" s="10" t="s">
        <v>1320</v>
      </c>
      <c r="C123">
        <v>3.81</v>
      </c>
    </row>
    <row r="124" spans="1:3">
      <c r="A124" t="s">
        <v>1411</v>
      </c>
      <c r="B124" s="3" t="s">
        <v>1316</v>
      </c>
      <c r="C124">
        <v>3.57</v>
      </c>
    </row>
    <row r="125" spans="1:3">
      <c r="A125" t="s">
        <v>1399</v>
      </c>
      <c r="B125" s="3" t="s">
        <v>1316</v>
      </c>
      <c r="C125">
        <v>3.45</v>
      </c>
    </row>
    <row r="126" spans="1:3">
      <c r="A126" t="s">
        <v>1426</v>
      </c>
      <c r="B126" s="7" t="s">
        <v>1317</v>
      </c>
      <c r="C126">
        <v>3.33</v>
      </c>
    </row>
    <row r="127" spans="1:3">
      <c r="A127" t="s">
        <v>1412</v>
      </c>
      <c r="B127" s="3" t="s">
        <v>1316</v>
      </c>
      <c r="C127">
        <v>2.86</v>
      </c>
    </row>
    <row r="128" spans="1:3">
      <c r="A128" t="s">
        <v>1416</v>
      </c>
      <c r="B128" s="3" t="s">
        <v>1316</v>
      </c>
      <c r="C128">
        <v>2.67</v>
      </c>
    </row>
    <row r="129" spans="1:3">
      <c r="A129" t="s">
        <v>1418</v>
      </c>
      <c r="B129" s="3" t="s">
        <v>1316</v>
      </c>
      <c r="C129">
        <v>2.5</v>
      </c>
    </row>
    <row r="130" spans="1:3">
      <c r="A130" t="s">
        <v>1204</v>
      </c>
      <c r="B130" s="10" t="s">
        <v>1320</v>
      </c>
      <c r="C130">
        <v>2.17</v>
      </c>
    </row>
    <row r="131" spans="1:3">
      <c r="A131" t="s">
        <v>1420</v>
      </c>
      <c r="B131" s="3" t="s">
        <v>1316</v>
      </c>
      <c r="C131">
        <v>1.43</v>
      </c>
    </row>
    <row r="132" spans="1:3">
      <c r="A132" t="s">
        <v>1368</v>
      </c>
      <c r="B132" s="10" t="s">
        <v>1320</v>
      </c>
      <c r="C132">
        <v>1.1100000000000001</v>
      </c>
    </row>
  </sheetData>
  <sortState ref="A2:C132">
    <sortCondition descending="1" ref="C122"/>
  </sortState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92"/>
  <sheetViews>
    <sheetView workbookViewId="0"/>
  </sheetViews>
  <sheetFormatPr defaultRowHeight="15"/>
  <cols>
    <col min="1" max="1" width="25.7109375" bestFit="1" customWidth="1"/>
    <col min="2" max="2" width="20.42578125" bestFit="1" customWidth="1"/>
    <col min="3" max="3" width="6" bestFit="1" customWidth="1"/>
    <col min="5" max="5" width="18.140625" bestFit="1" customWidth="1"/>
    <col min="6" max="6" width="12" bestFit="1" customWidth="1"/>
  </cols>
  <sheetData>
    <row r="1" spans="1:6">
      <c r="A1" s="1" t="s">
        <v>0</v>
      </c>
      <c r="B1" s="1" t="s">
        <v>1</v>
      </c>
      <c r="C1" s="1" t="s">
        <v>2</v>
      </c>
    </row>
    <row r="2" spans="1:6">
      <c r="A2" t="s">
        <v>695</v>
      </c>
      <c r="B2" t="s">
        <v>694</v>
      </c>
      <c r="C2">
        <v>24.5</v>
      </c>
    </row>
    <row r="3" spans="1:6">
      <c r="A3" t="s">
        <v>62</v>
      </c>
      <c r="B3" t="s">
        <v>22</v>
      </c>
      <c r="C3">
        <v>24.5</v>
      </c>
      <c r="E3" t="s">
        <v>7</v>
      </c>
      <c r="F3">
        <f>AVERAGE(C2:C192)</f>
        <v>12.716544502617806</v>
      </c>
    </row>
    <row r="4" spans="1:6">
      <c r="A4" t="s">
        <v>8</v>
      </c>
      <c r="B4" t="s">
        <v>651</v>
      </c>
      <c r="C4">
        <v>23.87</v>
      </c>
      <c r="E4" t="s">
        <v>9</v>
      </c>
      <c r="F4">
        <f>MEDIAN(C2:C192)</f>
        <v>12.25</v>
      </c>
    </row>
    <row r="5" spans="1:6">
      <c r="A5" t="s">
        <v>60</v>
      </c>
      <c r="B5" t="s">
        <v>22</v>
      </c>
      <c r="C5">
        <v>23.69</v>
      </c>
      <c r="E5" t="s">
        <v>12</v>
      </c>
      <c r="F5">
        <f>QUARTILE(C2:C192,3)</f>
        <v>16.61</v>
      </c>
    </row>
    <row r="6" spans="1:6">
      <c r="A6" t="s">
        <v>5</v>
      </c>
      <c r="B6" t="s">
        <v>651</v>
      </c>
      <c r="C6">
        <v>23.61</v>
      </c>
      <c r="E6" t="s">
        <v>15</v>
      </c>
      <c r="F6">
        <f>QUARTILE(C2:C192,1)</f>
        <v>8.6750000000000007</v>
      </c>
    </row>
    <row r="7" spans="1:6">
      <c r="A7" t="s">
        <v>31</v>
      </c>
      <c r="B7" t="s">
        <v>742</v>
      </c>
      <c r="C7">
        <v>23.06</v>
      </c>
      <c r="E7" t="s">
        <v>17</v>
      </c>
      <c r="F7">
        <f>STDEVP(C2:C192)</f>
        <v>5.2867301622296541</v>
      </c>
    </row>
    <row r="8" spans="1:6">
      <c r="A8" t="s">
        <v>16</v>
      </c>
      <c r="B8" t="s">
        <v>763</v>
      </c>
      <c r="C8">
        <v>22.72</v>
      </c>
    </row>
    <row r="9" spans="1:6">
      <c r="A9" t="s">
        <v>713</v>
      </c>
      <c r="B9" t="s">
        <v>22</v>
      </c>
      <c r="C9">
        <v>22.48</v>
      </c>
    </row>
    <row r="10" spans="1:6">
      <c r="A10" t="s">
        <v>393</v>
      </c>
      <c r="B10" t="s">
        <v>651</v>
      </c>
      <c r="C10">
        <v>22.19</v>
      </c>
    </row>
    <row r="11" spans="1:6">
      <c r="A11" t="s">
        <v>596</v>
      </c>
      <c r="B11" t="s">
        <v>763</v>
      </c>
      <c r="C11">
        <v>21.88</v>
      </c>
    </row>
    <row r="12" spans="1:6">
      <c r="A12" t="s">
        <v>678</v>
      </c>
      <c r="B12" t="s">
        <v>677</v>
      </c>
      <c r="C12">
        <v>21.59</v>
      </c>
    </row>
    <row r="13" spans="1:6">
      <c r="A13" t="s">
        <v>653</v>
      </c>
      <c r="B13" t="s">
        <v>651</v>
      </c>
      <c r="C13">
        <v>21.3</v>
      </c>
    </row>
    <row r="14" spans="1:6">
      <c r="A14" t="s">
        <v>44</v>
      </c>
      <c r="B14" t="s">
        <v>742</v>
      </c>
      <c r="C14">
        <v>21.24</v>
      </c>
    </row>
    <row r="15" spans="1:6">
      <c r="A15" t="s">
        <v>720</v>
      </c>
      <c r="B15" t="s">
        <v>719</v>
      </c>
      <c r="C15">
        <v>21.23</v>
      </c>
    </row>
    <row r="16" spans="1:6">
      <c r="A16" t="s">
        <v>746</v>
      </c>
      <c r="B16" t="s">
        <v>745</v>
      </c>
      <c r="C16">
        <v>21.23</v>
      </c>
    </row>
    <row r="17" spans="1:3">
      <c r="A17" t="s">
        <v>743</v>
      </c>
      <c r="B17" t="s">
        <v>742</v>
      </c>
      <c r="C17">
        <v>21.04</v>
      </c>
    </row>
    <row r="18" spans="1:3">
      <c r="A18" t="s">
        <v>696</v>
      </c>
      <c r="B18" t="s">
        <v>694</v>
      </c>
      <c r="C18">
        <v>21.02</v>
      </c>
    </row>
    <row r="19" spans="1:3">
      <c r="A19" t="s">
        <v>53</v>
      </c>
      <c r="B19" t="s">
        <v>719</v>
      </c>
      <c r="C19">
        <v>20.94</v>
      </c>
    </row>
    <row r="20" spans="1:3">
      <c r="A20" t="s">
        <v>45</v>
      </c>
      <c r="B20" t="s">
        <v>22</v>
      </c>
      <c r="C20">
        <v>20.48</v>
      </c>
    </row>
    <row r="21" spans="1:3">
      <c r="A21" t="s">
        <v>654</v>
      </c>
      <c r="B21" t="s">
        <v>651</v>
      </c>
      <c r="C21">
        <v>20.43</v>
      </c>
    </row>
    <row r="22" spans="1:3">
      <c r="A22" t="s">
        <v>106</v>
      </c>
      <c r="B22" t="s">
        <v>742</v>
      </c>
      <c r="C22">
        <v>19.89</v>
      </c>
    </row>
    <row r="23" spans="1:3">
      <c r="A23" t="s">
        <v>682</v>
      </c>
      <c r="B23" t="s">
        <v>677</v>
      </c>
      <c r="C23">
        <v>19.79</v>
      </c>
    </row>
    <row r="24" spans="1:3">
      <c r="A24" t="s">
        <v>20</v>
      </c>
      <c r="B24" t="s">
        <v>742</v>
      </c>
      <c r="C24">
        <v>19.63</v>
      </c>
    </row>
    <row r="25" spans="1:3">
      <c r="A25" t="s">
        <v>560</v>
      </c>
      <c r="B25" t="s">
        <v>651</v>
      </c>
      <c r="C25">
        <v>19.55</v>
      </c>
    </row>
    <row r="26" spans="1:3">
      <c r="A26" t="s">
        <v>19</v>
      </c>
      <c r="B26" t="s">
        <v>763</v>
      </c>
      <c r="C26">
        <v>19.5</v>
      </c>
    </row>
    <row r="27" spans="1:3">
      <c r="A27" t="s">
        <v>343</v>
      </c>
      <c r="B27" t="s">
        <v>742</v>
      </c>
      <c r="C27">
        <v>19.29</v>
      </c>
    </row>
    <row r="28" spans="1:3">
      <c r="A28" t="s">
        <v>398</v>
      </c>
      <c r="B28" t="s">
        <v>651</v>
      </c>
      <c r="C28">
        <v>19.04</v>
      </c>
    </row>
    <row r="29" spans="1:3">
      <c r="A29" t="s">
        <v>597</v>
      </c>
      <c r="B29" t="s">
        <v>763</v>
      </c>
      <c r="C29">
        <v>19</v>
      </c>
    </row>
    <row r="30" spans="1:3">
      <c r="A30" t="s">
        <v>631</v>
      </c>
      <c r="B30" t="s">
        <v>35</v>
      </c>
      <c r="C30">
        <v>18.940000000000001</v>
      </c>
    </row>
    <row r="31" spans="1:3">
      <c r="A31" t="s">
        <v>749</v>
      </c>
      <c r="B31" t="s">
        <v>745</v>
      </c>
      <c r="C31">
        <v>18.7</v>
      </c>
    </row>
    <row r="32" spans="1:3">
      <c r="A32" t="s">
        <v>747</v>
      </c>
      <c r="B32" t="s">
        <v>745</v>
      </c>
      <c r="C32">
        <v>18.47</v>
      </c>
    </row>
    <row r="33" spans="1:3">
      <c r="A33" t="s">
        <v>652</v>
      </c>
      <c r="B33" t="s">
        <v>651</v>
      </c>
      <c r="C33">
        <v>18.43</v>
      </c>
    </row>
    <row r="34" spans="1:3">
      <c r="A34" t="s">
        <v>41</v>
      </c>
      <c r="B34" t="s">
        <v>22</v>
      </c>
      <c r="C34">
        <v>18.239999999999998</v>
      </c>
    </row>
    <row r="35" spans="1:3">
      <c r="A35" t="s">
        <v>141</v>
      </c>
      <c r="B35" t="s">
        <v>651</v>
      </c>
      <c r="C35">
        <v>18.04</v>
      </c>
    </row>
    <row r="36" spans="1:3">
      <c r="A36" t="s">
        <v>685</v>
      </c>
      <c r="B36" t="s">
        <v>677</v>
      </c>
      <c r="C36">
        <v>18</v>
      </c>
    </row>
    <row r="37" spans="1:3">
      <c r="A37" t="s">
        <v>656</v>
      </c>
      <c r="B37" t="s">
        <v>651</v>
      </c>
      <c r="C37">
        <v>17.989999999999998</v>
      </c>
    </row>
    <row r="38" spans="1:3">
      <c r="A38" t="s">
        <v>125</v>
      </c>
      <c r="B38" t="s">
        <v>719</v>
      </c>
      <c r="C38">
        <v>17.87</v>
      </c>
    </row>
    <row r="39" spans="1:3">
      <c r="A39" t="s">
        <v>88</v>
      </c>
      <c r="B39" t="s">
        <v>651</v>
      </c>
      <c r="C39">
        <v>17.82</v>
      </c>
    </row>
    <row r="40" spans="1:3">
      <c r="A40" t="s">
        <v>700</v>
      </c>
      <c r="B40" t="s">
        <v>694</v>
      </c>
      <c r="C40">
        <v>17.82</v>
      </c>
    </row>
    <row r="41" spans="1:3">
      <c r="A41" t="s">
        <v>105</v>
      </c>
      <c r="B41" t="s">
        <v>35</v>
      </c>
      <c r="C41">
        <v>17.690000000000001</v>
      </c>
    </row>
    <row r="42" spans="1:3">
      <c r="A42" t="s">
        <v>679</v>
      </c>
      <c r="B42" t="s">
        <v>677</v>
      </c>
      <c r="C42">
        <v>17.350000000000001</v>
      </c>
    </row>
    <row r="43" spans="1:3">
      <c r="A43" t="s">
        <v>722</v>
      </c>
      <c r="B43" t="s">
        <v>719</v>
      </c>
      <c r="C43">
        <v>17.309999999999999</v>
      </c>
    </row>
    <row r="44" spans="1:3">
      <c r="A44" t="s">
        <v>723</v>
      </c>
      <c r="B44" t="s">
        <v>719</v>
      </c>
      <c r="C44">
        <v>17.3</v>
      </c>
    </row>
    <row r="45" spans="1:3">
      <c r="A45" t="s">
        <v>655</v>
      </c>
      <c r="B45" t="s">
        <v>651</v>
      </c>
      <c r="C45">
        <v>17.100000000000001</v>
      </c>
    </row>
    <row r="46" spans="1:3">
      <c r="A46" t="s">
        <v>672</v>
      </c>
      <c r="B46" t="s">
        <v>670</v>
      </c>
      <c r="C46">
        <v>16.84</v>
      </c>
    </row>
    <row r="47" spans="1:3">
      <c r="A47" t="s">
        <v>421</v>
      </c>
      <c r="B47" t="s">
        <v>35</v>
      </c>
      <c r="C47">
        <v>16.79</v>
      </c>
    </row>
    <row r="48" spans="1:3">
      <c r="A48" t="s">
        <v>598</v>
      </c>
      <c r="B48" t="s">
        <v>763</v>
      </c>
      <c r="C48">
        <v>16.649999999999999</v>
      </c>
    </row>
    <row r="49" spans="1:3">
      <c r="A49" t="s">
        <v>100</v>
      </c>
      <c r="B49" t="s">
        <v>694</v>
      </c>
      <c r="C49">
        <v>16.62</v>
      </c>
    </row>
    <row r="50" spans="1:3">
      <c r="A50" t="s">
        <v>420</v>
      </c>
      <c r="B50" t="s">
        <v>35</v>
      </c>
      <c r="C50">
        <v>16.600000000000001</v>
      </c>
    </row>
    <row r="51" spans="1:3">
      <c r="A51" t="s">
        <v>214</v>
      </c>
      <c r="B51" t="s">
        <v>651</v>
      </c>
      <c r="C51">
        <v>16.52</v>
      </c>
    </row>
    <row r="52" spans="1:3">
      <c r="A52" t="s">
        <v>681</v>
      </c>
      <c r="B52" t="s">
        <v>677</v>
      </c>
      <c r="C52">
        <v>16.48</v>
      </c>
    </row>
    <row r="53" spans="1:3">
      <c r="A53" t="s">
        <v>84</v>
      </c>
      <c r="B53" t="s">
        <v>35</v>
      </c>
      <c r="C53">
        <v>16.39</v>
      </c>
    </row>
    <row r="54" spans="1:3">
      <c r="A54" t="s">
        <v>130</v>
      </c>
      <c r="B54" t="s">
        <v>742</v>
      </c>
      <c r="C54">
        <v>16.37</v>
      </c>
    </row>
    <row r="55" spans="1:3">
      <c r="A55" t="s">
        <v>600</v>
      </c>
      <c r="B55" t="s">
        <v>763</v>
      </c>
      <c r="C55">
        <v>16.12</v>
      </c>
    </row>
    <row r="56" spans="1:3">
      <c r="A56" t="s">
        <v>683</v>
      </c>
      <c r="B56" t="s">
        <v>677</v>
      </c>
      <c r="C56">
        <v>15.91</v>
      </c>
    </row>
    <row r="57" spans="1:3">
      <c r="A57" t="s">
        <v>116</v>
      </c>
      <c r="B57" t="s">
        <v>742</v>
      </c>
      <c r="C57">
        <v>15.64</v>
      </c>
    </row>
    <row r="58" spans="1:3">
      <c r="A58" t="s">
        <v>691</v>
      </c>
      <c r="B58" t="s">
        <v>677</v>
      </c>
      <c r="C58">
        <v>15.61</v>
      </c>
    </row>
    <row r="59" spans="1:3">
      <c r="A59" t="s">
        <v>721</v>
      </c>
      <c r="B59" t="s">
        <v>719</v>
      </c>
      <c r="C59">
        <v>15.49</v>
      </c>
    </row>
    <row r="60" spans="1:3">
      <c r="A60" t="s">
        <v>86</v>
      </c>
      <c r="B60" t="s">
        <v>742</v>
      </c>
      <c r="C60">
        <v>15.39</v>
      </c>
    </row>
    <row r="61" spans="1:3">
      <c r="A61" t="s">
        <v>632</v>
      </c>
      <c r="B61" t="s">
        <v>35</v>
      </c>
      <c r="C61">
        <v>15.36</v>
      </c>
    </row>
    <row r="62" spans="1:3">
      <c r="A62" t="s">
        <v>716</v>
      </c>
      <c r="B62" t="s">
        <v>22</v>
      </c>
      <c r="C62">
        <v>15.33</v>
      </c>
    </row>
    <row r="63" spans="1:3">
      <c r="A63" t="s">
        <v>714</v>
      </c>
      <c r="B63" t="s">
        <v>22</v>
      </c>
      <c r="C63">
        <v>15.32</v>
      </c>
    </row>
    <row r="64" spans="1:3">
      <c r="A64" t="s">
        <v>671</v>
      </c>
      <c r="B64" t="s">
        <v>670</v>
      </c>
      <c r="C64">
        <v>15.26</v>
      </c>
    </row>
    <row r="65" spans="1:3">
      <c r="A65" t="s">
        <v>345</v>
      </c>
      <c r="B65" t="s">
        <v>742</v>
      </c>
      <c r="C65">
        <v>15.23</v>
      </c>
    </row>
    <row r="66" spans="1:3">
      <c r="A66" t="s">
        <v>689</v>
      </c>
      <c r="B66" t="s">
        <v>677</v>
      </c>
      <c r="C66">
        <v>15.13</v>
      </c>
    </row>
    <row r="67" spans="1:3">
      <c r="A67" t="s">
        <v>673</v>
      </c>
      <c r="B67" t="s">
        <v>670</v>
      </c>
      <c r="C67">
        <v>15</v>
      </c>
    </row>
    <row r="68" spans="1:3">
      <c r="A68" t="s">
        <v>602</v>
      </c>
      <c r="B68" t="s">
        <v>763</v>
      </c>
      <c r="C68">
        <v>14.95</v>
      </c>
    </row>
    <row r="69" spans="1:3">
      <c r="A69" t="s">
        <v>767</v>
      </c>
      <c r="B69" t="s">
        <v>763</v>
      </c>
      <c r="C69">
        <v>14.66</v>
      </c>
    </row>
    <row r="70" spans="1:3">
      <c r="A70" t="s">
        <v>766</v>
      </c>
      <c r="B70" t="s">
        <v>763</v>
      </c>
      <c r="C70">
        <v>14.61</v>
      </c>
    </row>
    <row r="71" spans="1:3">
      <c r="A71" t="s">
        <v>607</v>
      </c>
      <c r="B71" t="s">
        <v>763</v>
      </c>
      <c r="C71">
        <v>14.56</v>
      </c>
    </row>
    <row r="72" spans="1:3">
      <c r="A72" t="s">
        <v>657</v>
      </c>
      <c r="B72" t="s">
        <v>651</v>
      </c>
      <c r="C72">
        <v>14.49</v>
      </c>
    </row>
    <row r="73" spans="1:3">
      <c r="A73" t="s">
        <v>183</v>
      </c>
      <c r="B73" t="s">
        <v>651</v>
      </c>
      <c r="C73">
        <v>14.48</v>
      </c>
    </row>
    <row r="74" spans="1:3">
      <c r="A74" t="s">
        <v>701</v>
      </c>
      <c r="B74" t="s">
        <v>694</v>
      </c>
      <c r="C74">
        <v>14.38</v>
      </c>
    </row>
    <row r="75" spans="1:3">
      <c r="A75" t="s">
        <v>610</v>
      </c>
      <c r="B75" t="s">
        <v>763</v>
      </c>
      <c r="C75">
        <v>14.29</v>
      </c>
    </row>
    <row r="76" spans="1:3">
      <c r="A76" t="s">
        <v>693</v>
      </c>
      <c r="B76" t="s">
        <v>677</v>
      </c>
      <c r="C76">
        <v>14.1</v>
      </c>
    </row>
    <row r="77" spans="1:3">
      <c r="A77" t="s">
        <v>750</v>
      </c>
      <c r="B77" t="s">
        <v>745</v>
      </c>
      <c r="C77">
        <v>14.05</v>
      </c>
    </row>
    <row r="78" spans="1:3">
      <c r="A78" t="s">
        <v>697</v>
      </c>
      <c r="B78" t="s">
        <v>694</v>
      </c>
      <c r="C78">
        <v>13.99</v>
      </c>
    </row>
    <row r="79" spans="1:3">
      <c r="A79" t="s">
        <v>644</v>
      </c>
      <c r="B79" t="s">
        <v>35</v>
      </c>
      <c r="C79">
        <v>13.98</v>
      </c>
    </row>
    <row r="80" spans="1:3">
      <c r="A80" t="s">
        <v>133</v>
      </c>
      <c r="B80" t="s">
        <v>651</v>
      </c>
      <c r="C80">
        <v>13.93</v>
      </c>
    </row>
    <row r="81" spans="1:3">
      <c r="A81" t="s">
        <v>680</v>
      </c>
      <c r="B81" t="s">
        <v>677</v>
      </c>
      <c r="C81">
        <v>13.91</v>
      </c>
    </row>
    <row r="82" spans="1:3">
      <c r="A82" t="s">
        <v>674</v>
      </c>
      <c r="B82" t="s">
        <v>670</v>
      </c>
      <c r="C82">
        <v>13.73</v>
      </c>
    </row>
    <row r="83" spans="1:3">
      <c r="A83" t="s">
        <v>752</v>
      </c>
      <c r="B83" t="s">
        <v>745</v>
      </c>
      <c r="C83">
        <v>13.6</v>
      </c>
    </row>
    <row r="84" spans="1:3">
      <c r="A84" t="s">
        <v>604</v>
      </c>
      <c r="B84" t="s">
        <v>763</v>
      </c>
      <c r="C84">
        <v>13.54</v>
      </c>
    </row>
    <row r="85" spans="1:3">
      <c r="A85" t="s">
        <v>734</v>
      </c>
      <c r="B85" t="s">
        <v>719</v>
      </c>
      <c r="C85">
        <v>13.42</v>
      </c>
    </row>
    <row r="86" spans="1:3">
      <c r="A86" t="s">
        <v>718</v>
      </c>
      <c r="B86" t="s">
        <v>22</v>
      </c>
      <c r="C86">
        <v>13.26</v>
      </c>
    </row>
    <row r="87" spans="1:3">
      <c r="A87" t="s">
        <v>726</v>
      </c>
      <c r="B87" t="s">
        <v>719</v>
      </c>
      <c r="C87">
        <v>13.1</v>
      </c>
    </row>
    <row r="88" spans="1:3">
      <c r="A88" t="s">
        <v>753</v>
      </c>
      <c r="B88" t="s">
        <v>745</v>
      </c>
      <c r="C88">
        <v>12.74</v>
      </c>
    </row>
    <row r="89" spans="1:3">
      <c r="A89" t="s">
        <v>156</v>
      </c>
      <c r="B89" t="s">
        <v>694</v>
      </c>
      <c r="C89">
        <v>12.67</v>
      </c>
    </row>
    <row r="90" spans="1:3">
      <c r="A90" t="s">
        <v>748</v>
      </c>
      <c r="B90" t="s">
        <v>745</v>
      </c>
      <c r="C90">
        <v>12.61</v>
      </c>
    </row>
    <row r="91" spans="1:3">
      <c r="A91" t="s">
        <v>164</v>
      </c>
      <c r="B91" t="s">
        <v>694</v>
      </c>
      <c r="C91">
        <v>12.55</v>
      </c>
    </row>
    <row r="92" spans="1:3">
      <c r="A92" t="s">
        <v>162</v>
      </c>
      <c r="B92" t="s">
        <v>651</v>
      </c>
      <c r="C92">
        <v>12.54</v>
      </c>
    </row>
    <row r="93" spans="1:3">
      <c r="A93" t="s">
        <v>658</v>
      </c>
      <c r="B93" t="s">
        <v>651</v>
      </c>
      <c r="C93">
        <v>12.46</v>
      </c>
    </row>
    <row r="94" spans="1:3">
      <c r="A94" t="s">
        <v>735</v>
      </c>
      <c r="B94" t="s">
        <v>719</v>
      </c>
      <c r="C94">
        <v>12.44</v>
      </c>
    </row>
    <row r="95" spans="1:3">
      <c r="A95" t="s">
        <v>725</v>
      </c>
      <c r="B95" t="s">
        <v>719</v>
      </c>
      <c r="C95">
        <v>12.39</v>
      </c>
    </row>
    <row r="96" spans="1:3">
      <c r="A96" t="s">
        <v>769</v>
      </c>
      <c r="B96" t="s">
        <v>763</v>
      </c>
      <c r="C96">
        <v>12.34</v>
      </c>
    </row>
    <row r="97" spans="1:3">
      <c r="A97" t="s">
        <v>699</v>
      </c>
      <c r="B97" t="s">
        <v>694</v>
      </c>
      <c r="C97">
        <v>12.25</v>
      </c>
    </row>
    <row r="98" spans="1:3">
      <c r="A98" t="s">
        <v>676</v>
      </c>
      <c r="B98" t="s">
        <v>670</v>
      </c>
      <c r="C98">
        <v>12.22</v>
      </c>
    </row>
    <row r="99" spans="1:3">
      <c r="A99" t="s">
        <v>692</v>
      </c>
      <c r="B99" t="s">
        <v>677</v>
      </c>
      <c r="C99">
        <v>12.12</v>
      </c>
    </row>
    <row r="100" spans="1:3">
      <c r="A100" t="s">
        <v>704</v>
      </c>
      <c r="B100" t="s">
        <v>694</v>
      </c>
      <c r="C100">
        <v>12.03</v>
      </c>
    </row>
    <row r="101" spans="1:3">
      <c r="A101" t="s">
        <v>768</v>
      </c>
      <c r="B101" t="s">
        <v>763</v>
      </c>
      <c r="C101">
        <v>11.94</v>
      </c>
    </row>
    <row r="102" spans="1:3">
      <c r="A102" t="s">
        <v>614</v>
      </c>
      <c r="B102" t="s">
        <v>763</v>
      </c>
      <c r="C102">
        <v>11.87</v>
      </c>
    </row>
    <row r="103" spans="1:3">
      <c r="A103" t="s">
        <v>764</v>
      </c>
      <c r="B103" t="s">
        <v>763</v>
      </c>
      <c r="C103">
        <v>11.73</v>
      </c>
    </row>
    <row r="104" spans="1:3">
      <c r="A104" t="s">
        <v>611</v>
      </c>
      <c r="B104" t="s">
        <v>763</v>
      </c>
      <c r="C104">
        <v>11.71</v>
      </c>
    </row>
    <row r="105" spans="1:3">
      <c r="A105" t="s">
        <v>724</v>
      </c>
      <c r="B105" t="s">
        <v>719</v>
      </c>
      <c r="C105">
        <v>11.61</v>
      </c>
    </row>
    <row r="106" spans="1:3">
      <c r="A106" t="s">
        <v>756</v>
      </c>
      <c r="B106" t="s">
        <v>745</v>
      </c>
      <c r="C106">
        <v>11.61</v>
      </c>
    </row>
    <row r="107" spans="1:3">
      <c r="A107" t="s">
        <v>751</v>
      </c>
      <c r="B107" t="s">
        <v>745</v>
      </c>
      <c r="C107">
        <v>11.52</v>
      </c>
    </row>
    <row r="108" spans="1:3">
      <c r="A108" t="s">
        <v>675</v>
      </c>
      <c r="B108" t="s">
        <v>670</v>
      </c>
      <c r="C108">
        <v>11.32</v>
      </c>
    </row>
    <row r="109" spans="1:3">
      <c r="A109" t="s">
        <v>715</v>
      </c>
      <c r="B109" t="s">
        <v>22</v>
      </c>
      <c r="C109">
        <v>11.32</v>
      </c>
    </row>
    <row r="110" spans="1:3">
      <c r="A110" t="s">
        <v>606</v>
      </c>
      <c r="B110" t="s">
        <v>763</v>
      </c>
      <c r="C110">
        <v>11.3</v>
      </c>
    </row>
    <row r="111" spans="1:3">
      <c r="A111" t="s">
        <v>727</v>
      </c>
      <c r="B111" t="s">
        <v>719</v>
      </c>
      <c r="C111">
        <v>11.14</v>
      </c>
    </row>
    <row r="112" spans="1:3">
      <c r="A112" t="s">
        <v>624</v>
      </c>
      <c r="B112" t="s">
        <v>763</v>
      </c>
      <c r="C112">
        <v>11.12</v>
      </c>
    </row>
    <row r="113" spans="1:3">
      <c r="A113" t="s">
        <v>702</v>
      </c>
      <c r="B113" t="s">
        <v>694</v>
      </c>
      <c r="C113">
        <v>10.79</v>
      </c>
    </row>
    <row r="114" spans="1:3">
      <c r="A114" t="s">
        <v>698</v>
      </c>
      <c r="B114" t="s">
        <v>694</v>
      </c>
      <c r="C114">
        <v>10.71</v>
      </c>
    </row>
    <row r="115" spans="1:3">
      <c r="A115" t="s">
        <v>772</v>
      </c>
      <c r="B115" t="s">
        <v>763</v>
      </c>
      <c r="C115">
        <v>10.56</v>
      </c>
    </row>
    <row r="116" spans="1:3">
      <c r="A116" t="s">
        <v>754</v>
      </c>
      <c r="B116" t="s">
        <v>745</v>
      </c>
      <c r="C116">
        <v>10.53</v>
      </c>
    </row>
    <row r="117" spans="1:3">
      <c r="A117" t="s">
        <v>706</v>
      </c>
      <c r="B117" t="s">
        <v>694</v>
      </c>
      <c r="C117">
        <v>10.51</v>
      </c>
    </row>
    <row r="118" spans="1:3">
      <c r="A118" t="s">
        <v>690</v>
      </c>
      <c r="B118" t="s">
        <v>677</v>
      </c>
      <c r="C118">
        <v>10.4</v>
      </c>
    </row>
    <row r="119" spans="1:3">
      <c r="A119" t="s">
        <v>684</v>
      </c>
      <c r="B119" t="s">
        <v>677</v>
      </c>
      <c r="C119">
        <v>10.39</v>
      </c>
    </row>
    <row r="120" spans="1:3">
      <c r="A120" t="s">
        <v>663</v>
      </c>
      <c r="B120" t="s">
        <v>651</v>
      </c>
      <c r="C120">
        <v>10.23</v>
      </c>
    </row>
    <row r="121" spans="1:3">
      <c r="A121" t="s">
        <v>662</v>
      </c>
      <c r="B121" t="s">
        <v>651</v>
      </c>
      <c r="C121">
        <v>10.08</v>
      </c>
    </row>
    <row r="122" spans="1:3">
      <c r="A122" t="s">
        <v>708</v>
      </c>
      <c r="B122" t="s">
        <v>694</v>
      </c>
      <c r="C122">
        <v>10</v>
      </c>
    </row>
    <row r="123" spans="1:3">
      <c r="A123" t="s">
        <v>729</v>
      </c>
      <c r="B123" t="s">
        <v>719</v>
      </c>
      <c r="C123">
        <v>10</v>
      </c>
    </row>
    <row r="124" spans="1:3">
      <c r="A124" t="s">
        <v>620</v>
      </c>
      <c r="B124" t="s">
        <v>763</v>
      </c>
      <c r="C124">
        <v>10</v>
      </c>
    </row>
    <row r="125" spans="1:3">
      <c r="A125" t="s">
        <v>728</v>
      </c>
      <c r="B125" t="s">
        <v>719</v>
      </c>
      <c r="C125">
        <v>9.8000000000000007</v>
      </c>
    </row>
    <row r="126" spans="1:3">
      <c r="A126" t="s">
        <v>233</v>
      </c>
      <c r="B126" t="s">
        <v>35</v>
      </c>
      <c r="C126">
        <v>9.76</v>
      </c>
    </row>
    <row r="127" spans="1:3">
      <c r="A127" t="s">
        <v>736</v>
      </c>
      <c r="B127" t="s">
        <v>719</v>
      </c>
      <c r="C127">
        <v>9.74</v>
      </c>
    </row>
    <row r="128" spans="1:3">
      <c r="A128" t="s">
        <v>717</v>
      </c>
      <c r="B128" t="s">
        <v>22</v>
      </c>
      <c r="C128">
        <v>9.7100000000000009</v>
      </c>
    </row>
    <row r="129" spans="1:3">
      <c r="A129" t="s">
        <v>250</v>
      </c>
      <c r="B129" t="s">
        <v>35</v>
      </c>
      <c r="C129">
        <v>9.5</v>
      </c>
    </row>
    <row r="130" spans="1:3">
      <c r="A130" t="s">
        <v>757</v>
      </c>
      <c r="B130" t="s">
        <v>745</v>
      </c>
      <c r="C130">
        <v>9.5</v>
      </c>
    </row>
    <row r="131" spans="1:3">
      <c r="A131" t="s">
        <v>200</v>
      </c>
      <c r="B131" t="s">
        <v>35</v>
      </c>
      <c r="C131">
        <v>9.39</v>
      </c>
    </row>
    <row r="132" spans="1:3">
      <c r="A132" t="s">
        <v>737</v>
      </c>
      <c r="B132" t="s">
        <v>719</v>
      </c>
      <c r="C132">
        <v>9.35</v>
      </c>
    </row>
    <row r="133" spans="1:3">
      <c r="A133" t="s">
        <v>150</v>
      </c>
      <c r="B133" t="s">
        <v>651</v>
      </c>
      <c r="C133">
        <v>9.2899999999999991</v>
      </c>
    </row>
    <row r="134" spans="1:3">
      <c r="A134" t="s">
        <v>731</v>
      </c>
      <c r="B134" t="s">
        <v>719</v>
      </c>
      <c r="C134">
        <v>9.15</v>
      </c>
    </row>
    <row r="135" spans="1:3">
      <c r="A135" t="s">
        <v>705</v>
      </c>
      <c r="B135" t="s">
        <v>694</v>
      </c>
      <c r="C135">
        <v>9.1300000000000008</v>
      </c>
    </row>
    <row r="136" spans="1:3">
      <c r="A136" t="s">
        <v>730</v>
      </c>
      <c r="B136" t="s">
        <v>719</v>
      </c>
      <c r="C136">
        <v>9.1199999999999992</v>
      </c>
    </row>
    <row r="137" spans="1:3">
      <c r="A137" t="s">
        <v>666</v>
      </c>
      <c r="B137" t="s">
        <v>651</v>
      </c>
      <c r="C137">
        <v>9.0500000000000007</v>
      </c>
    </row>
    <row r="138" spans="1:3">
      <c r="A138" t="s">
        <v>770</v>
      </c>
      <c r="B138" t="s">
        <v>763</v>
      </c>
      <c r="C138">
        <v>8.8800000000000008</v>
      </c>
    </row>
    <row r="139" spans="1:3">
      <c r="A139" t="s">
        <v>172</v>
      </c>
      <c r="B139" t="s">
        <v>35</v>
      </c>
      <c r="C139">
        <v>8.7799999999999994</v>
      </c>
    </row>
    <row r="140" spans="1:3">
      <c r="A140" t="s">
        <v>732</v>
      </c>
      <c r="B140" t="s">
        <v>719</v>
      </c>
      <c r="C140">
        <v>8.75</v>
      </c>
    </row>
    <row r="141" spans="1:3">
      <c r="A141" t="s">
        <v>622</v>
      </c>
      <c r="B141" t="s">
        <v>763</v>
      </c>
      <c r="C141">
        <v>8.75</v>
      </c>
    </row>
    <row r="142" spans="1:3">
      <c r="A142" t="s">
        <v>665</v>
      </c>
      <c r="B142" t="s">
        <v>651</v>
      </c>
      <c r="C142">
        <v>8.73</v>
      </c>
    </row>
    <row r="143" spans="1:3">
      <c r="A143" t="s">
        <v>570</v>
      </c>
      <c r="B143" t="s">
        <v>651</v>
      </c>
      <c r="C143">
        <v>8.7100000000000009</v>
      </c>
    </row>
    <row r="144" spans="1:3">
      <c r="A144" t="s">
        <v>669</v>
      </c>
      <c r="B144" t="s">
        <v>651</v>
      </c>
      <c r="C144">
        <v>8.7100000000000009</v>
      </c>
    </row>
    <row r="145" spans="1:3">
      <c r="A145" t="s">
        <v>765</v>
      </c>
      <c r="B145" t="s">
        <v>763</v>
      </c>
      <c r="C145">
        <v>8.64</v>
      </c>
    </row>
    <row r="146" spans="1:3">
      <c r="A146" t="s">
        <v>755</v>
      </c>
      <c r="B146" t="s">
        <v>745</v>
      </c>
      <c r="C146">
        <v>8.5399999999999991</v>
      </c>
    </row>
    <row r="147" spans="1:3">
      <c r="A147" t="s">
        <v>648</v>
      </c>
      <c r="B147" t="s">
        <v>35</v>
      </c>
      <c r="C147">
        <v>8.52</v>
      </c>
    </row>
    <row r="148" spans="1:3">
      <c r="A148" t="s">
        <v>774</v>
      </c>
      <c r="B148" t="s">
        <v>763</v>
      </c>
      <c r="C148">
        <v>8.44</v>
      </c>
    </row>
    <row r="149" spans="1:3">
      <c r="A149" t="s">
        <v>263</v>
      </c>
      <c r="B149" t="s">
        <v>694</v>
      </c>
      <c r="C149">
        <v>8.33</v>
      </c>
    </row>
    <row r="150" spans="1:3">
      <c r="A150" t="s">
        <v>267</v>
      </c>
      <c r="B150" t="s">
        <v>35</v>
      </c>
      <c r="C150">
        <v>8.1</v>
      </c>
    </row>
    <row r="151" spans="1:3">
      <c r="A151" t="s">
        <v>703</v>
      </c>
      <c r="B151" t="s">
        <v>694</v>
      </c>
      <c r="C151">
        <v>8.0399999999999991</v>
      </c>
    </row>
    <row r="152" spans="1:3">
      <c r="A152" t="s">
        <v>744</v>
      </c>
      <c r="B152" t="s">
        <v>742</v>
      </c>
      <c r="C152">
        <v>8.0299999999999994</v>
      </c>
    </row>
    <row r="153" spans="1:3">
      <c r="A153" t="s">
        <v>618</v>
      </c>
      <c r="B153" t="s">
        <v>763</v>
      </c>
      <c r="C153">
        <v>7.97</v>
      </c>
    </row>
    <row r="154" spans="1:3">
      <c r="A154" t="s">
        <v>664</v>
      </c>
      <c r="B154" t="s">
        <v>651</v>
      </c>
      <c r="C154">
        <v>7.93</v>
      </c>
    </row>
    <row r="155" spans="1:3">
      <c r="A155" t="s">
        <v>668</v>
      </c>
      <c r="B155" t="s">
        <v>651</v>
      </c>
      <c r="C155">
        <v>7.78</v>
      </c>
    </row>
    <row r="156" spans="1:3">
      <c r="A156" t="s">
        <v>733</v>
      </c>
      <c r="B156" t="s">
        <v>719</v>
      </c>
      <c r="C156">
        <v>7.69</v>
      </c>
    </row>
    <row r="157" spans="1:3">
      <c r="A157" t="s">
        <v>712</v>
      </c>
      <c r="B157" t="s">
        <v>694</v>
      </c>
      <c r="C157">
        <v>7.59</v>
      </c>
    </row>
    <row r="158" spans="1:3">
      <c r="A158" t="s">
        <v>740</v>
      </c>
      <c r="B158" t="s">
        <v>719</v>
      </c>
      <c r="C158">
        <v>7.5</v>
      </c>
    </row>
    <row r="159" spans="1:3">
      <c r="A159" t="s">
        <v>771</v>
      </c>
      <c r="B159" t="s">
        <v>763</v>
      </c>
      <c r="C159">
        <v>7.5</v>
      </c>
    </row>
    <row r="160" spans="1:3">
      <c r="A160" t="s">
        <v>623</v>
      </c>
      <c r="B160" t="s">
        <v>763</v>
      </c>
      <c r="C160">
        <v>7.38</v>
      </c>
    </row>
    <row r="161" spans="1:3">
      <c r="A161" t="s">
        <v>762</v>
      </c>
      <c r="B161" t="s">
        <v>745</v>
      </c>
      <c r="C161">
        <v>7.29</v>
      </c>
    </row>
    <row r="162" spans="1:3">
      <c r="A162" t="s">
        <v>274</v>
      </c>
      <c r="B162" t="s">
        <v>694</v>
      </c>
      <c r="C162">
        <v>7.27</v>
      </c>
    </row>
    <row r="163" spans="1:3">
      <c r="A163" t="s">
        <v>617</v>
      </c>
      <c r="B163" t="s">
        <v>763</v>
      </c>
      <c r="C163">
        <v>7.27</v>
      </c>
    </row>
    <row r="164" spans="1:3">
      <c r="A164" t="s">
        <v>661</v>
      </c>
      <c r="B164" t="s">
        <v>651</v>
      </c>
      <c r="C164">
        <v>7.14</v>
      </c>
    </row>
    <row r="165" spans="1:3">
      <c r="A165" t="s">
        <v>688</v>
      </c>
      <c r="B165" t="s">
        <v>677</v>
      </c>
      <c r="C165">
        <v>7.14</v>
      </c>
    </row>
    <row r="166" spans="1:3">
      <c r="A166" t="s">
        <v>659</v>
      </c>
      <c r="B166" t="s">
        <v>651</v>
      </c>
      <c r="C166">
        <v>6.92</v>
      </c>
    </row>
    <row r="167" spans="1:3">
      <c r="A167" t="s">
        <v>738</v>
      </c>
      <c r="B167" t="s">
        <v>719</v>
      </c>
      <c r="C167">
        <v>6.76</v>
      </c>
    </row>
    <row r="168" spans="1:3">
      <c r="A168" t="s">
        <v>667</v>
      </c>
      <c r="B168" t="s">
        <v>651</v>
      </c>
      <c r="C168">
        <v>6.67</v>
      </c>
    </row>
    <row r="169" spans="1:3">
      <c r="A169" t="s">
        <v>686</v>
      </c>
      <c r="B169" t="s">
        <v>677</v>
      </c>
      <c r="C169">
        <v>6.67</v>
      </c>
    </row>
    <row r="170" spans="1:3">
      <c r="A170" t="s">
        <v>281</v>
      </c>
      <c r="B170" t="s">
        <v>694</v>
      </c>
      <c r="C170">
        <v>6.67</v>
      </c>
    </row>
    <row r="171" spans="1:3">
      <c r="A171" t="s">
        <v>758</v>
      </c>
      <c r="B171" t="s">
        <v>745</v>
      </c>
      <c r="C171">
        <v>6.53</v>
      </c>
    </row>
    <row r="172" spans="1:3">
      <c r="A172" t="s">
        <v>646</v>
      </c>
      <c r="B172" t="s">
        <v>35</v>
      </c>
      <c r="C172">
        <v>6.41</v>
      </c>
    </row>
    <row r="173" spans="1:3">
      <c r="A173" t="s">
        <v>621</v>
      </c>
      <c r="B173" t="s">
        <v>763</v>
      </c>
      <c r="C173">
        <v>6.28</v>
      </c>
    </row>
    <row r="174" spans="1:3">
      <c r="A174" t="s">
        <v>759</v>
      </c>
      <c r="B174" t="s">
        <v>745</v>
      </c>
      <c r="C174">
        <v>6.18</v>
      </c>
    </row>
    <row r="175" spans="1:3">
      <c r="A175" t="s">
        <v>660</v>
      </c>
      <c r="B175" t="s">
        <v>651</v>
      </c>
      <c r="C175">
        <v>6.05</v>
      </c>
    </row>
    <row r="176" spans="1:3">
      <c r="A176" t="s">
        <v>711</v>
      </c>
      <c r="B176" t="s">
        <v>694</v>
      </c>
      <c r="C176">
        <v>6</v>
      </c>
    </row>
    <row r="177" spans="1:3">
      <c r="A177" t="s">
        <v>709</v>
      </c>
      <c r="B177" t="s">
        <v>694</v>
      </c>
      <c r="C177">
        <v>5.88</v>
      </c>
    </row>
    <row r="178" spans="1:3">
      <c r="A178" t="s">
        <v>645</v>
      </c>
      <c r="B178" t="s">
        <v>35</v>
      </c>
      <c r="C178">
        <v>5.74</v>
      </c>
    </row>
    <row r="179" spans="1:3">
      <c r="A179" t="s">
        <v>773</v>
      </c>
      <c r="B179" t="s">
        <v>763</v>
      </c>
      <c r="C179">
        <v>5.71</v>
      </c>
    </row>
    <row r="180" spans="1:3">
      <c r="A180" t="s">
        <v>285</v>
      </c>
      <c r="B180" t="s">
        <v>651</v>
      </c>
      <c r="C180">
        <v>5.56</v>
      </c>
    </row>
    <row r="181" spans="1:3">
      <c r="A181" t="s">
        <v>710</v>
      </c>
      <c r="B181" t="s">
        <v>694</v>
      </c>
      <c r="C181">
        <v>5.42</v>
      </c>
    </row>
    <row r="182" spans="1:3">
      <c r="A182" t="s">
        <v>739</v>
      </c>
      <c r="B182" t="s">
        <v>719</v>
      </c>
      <c r="C182">
        <v>5.42</v>
      </c>
    </row>
    <row r="183" spans="1:3">
      <c r="A183" t="s">
        <v>707</v>
      </c>
      <c r="B183" t="s">
        <v>694</v>
      </c>
      <c r="C183">
        <v>5.14</v>
      </c>
    </row>
    <row r="184" spans="1:3">
      <c r="A184" t="s">
        <v>687</v>
      </c>
      <c r="B184" t="s">
        <v>677</v>
      </c>
      <c r="C184">
        <v>5</v>
      </c>
    </row>
    <row r="185" spans="1:3">
      <c r="A185" t="s">
        <v>760</v>
      </c>
      <c r="B185" t="s">
        <v>745</v>
      </c>
      <c r="C185">
        <v>5</v>
      </c>
    </row>
    <row r="186" spans="1:3">
      <c r="A186" t="s">
        <v>761</v>
      </c>
      <c r="B186" t="s">
        <v>745</v>
      </c>
      <c r="C186">
        <v>4.38</v>
      </c>
    </row>
    <row r="187" spans="1:3">
      <c r="A187" t="s">
        <v>647</v>
      </c>
      <c r="B187" t="s">
        <v>35</v>
      </c>
      <c r="C187">
        <v>4.32</v>
      </c>
    </row>
    <row r="188" spans="1:3">
      <c r="A188" t="s">
        <v>650</v>
      </c>
      <c r="B188" t="s">
        <v>35</v>
      </c>
      <c r="C188">
        <v>3.85</v>
      </c>
    </row>
    <row r="189" spans="1:3">
      <c r="A189" t="s">
        <v>649</v>
      </c>
      <c r="B189" t="s">
        <v>35</v>
      </c>
      <c r="C189">
        <v>3.12</v>
      </c>
    </row>
    <row r="190" spans="1:3">
      <c r="A190" t="s">
        <v>472</v>
      </c>
      <c r="B190" t="s">
        <v>763</v>
      </c>
      <c r="C190">
        <v>2.94</v>
      </c>
    </row>
    <row r="191" spans="1:3">
      <c r="A191" t="s">
        <v>775</v>
      </c>
      <c r="B191" t="s">
        <v>763</v>
      </c>
      <c r="C191">
        <v>1.76</v>
      </c>
    </row>
    <row r="192" spans="1:3">
      <c r="A192" t="s">
        <v>741</v>
      </c>
      <c r="B192" t="s">
        <v>719</v>
      </c>
      <c r="C192">
        <v>0</v>
      </c>
    </row>
  </sheetData>
  <sortState ref="A2:C192">
    <sortCondition descending="1" ref="C4"/>
  </sortState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43"/>
  <sheetViews>
    <sheetView workbookViewId="0">
      <selection activeCell="C3" sqref="C3"/>
    </sheetView>
  </sheetViews>
  <sheetFormatPr defaultRowHeight="15"/>
  <cols>
    <col min="1" max="1" width="21" bestFit="1" customWidth="1"/>
    <col min="2" max="2" width="20.5703125" bestFit="1" customWidth="1"/>
  </cols>
  <sheetData>
    <row r="1" spans="1:6">
      <c r="A1" s="1" t="s">
        <v>0</v>
      </c>
      <c r="B1" s="1" t="s">
        <v>1</v>
      </c>
      <c r="C1" s="1" t="s">
        <v>2</v>
      </c>
    </row>
    <row r="2" spans="1:6">
      <c r="A2" t="s">
        <v>2161</v>
      </c>
      <c r="B2" s="66" t="s">
        <v>1855</v>
      </c>
      <c r="C2">
        <v>24.83</v>
      </c>
    </row>
    <row r="3" spans="1:6">
      <c r="A3" t="s">
        <v>2155</v>
      </c>
      <c r="B3" s="65" t="s">
        <v>1854</v>
      </c>
      <c r="C3">
        <v>23.93</v>
      </c>
    </row>
    <row r="4" spans="1:6">
      <c r="A4" t="s">
        <v>58</v>
      </c>
      <c r="B4" s="65" t="s">
        <v>1853</v>
      </c>
      <c r="C4">
        <v>23.75</v>
      </c>
      <c r="F4" s="65"/>
    </row>
    <row r="5" spans="1:6">
      <c r="A5" t="s">
        <v>2151</v>
      </c>
      <c r="B5" s="65" t="s">
        <v>1853</v>
      </c>
      <c r="C5">
        <v>23.75</v>
      </c>
      <c r="F5" s="66"/>
    </row>
    <row r="6" spans="1:6">
      <c r="A6" t="s">
        <v>155</v>
      </c>
      <c r="B6" s="65" t="s">
        <v>1853</v>
      </c>
      <c r="C6">
        <v>22.74</v>
      </c>
      <c r="F6" s="66"/>
    </row>
    <row r="7" spans="1:6">
      <c r="A7" t="s">
        <v>2156</v>
      </c>
      <c r="B7" s="65" t="s">
        <v>1854</v>
      </c>
      <c r="C7">
        <v>22.5</v>
      </c>
      <c r="F7" s="66"/>
    </row>
    <row r="8" spans="1:6">
      <c r="A8" t="s">
        <v>2139</v>
      </c>
      <c r="B8" s="66" t="s">
        <v>1855</v>
      </c>
      <c r="C8">
        <v>22.03</v>
      </c>
      <c r="F8" s="67"/>
    </row>
    <row r="9" spans="1:6">
      <c r="A9" t="s">
        <v>946</v>
      </c>
      <c r="B9" s="66" t="s">
        <v>1855</v>
      </c>
      <c r="C9">
        <v>22.02</v>
      </c>
      <c r="F9" s="65"/>
    </row>
    <row r="10" spans="1:6">
      <c r="A10" t="s">
        <v>89</v>
      </c>
      <c r="B10" s="65" t="s">
        <v>1853</v>
      </c>
      <c r="C10">
        <v>21.01</v>
      </c>
      <c r="F10" s="65"/>
    </row>
    <row r="11" spans="1:6">
      <c r="A11" t="s">
        <v>2143</v>
      </c>
      <c r="B11" s="65" t="s">
        <v>1853</v>
      </c>
      <c r="C11">
        <v>20.81</v>
      </c>
      <c r="F11" s="65"/>
    </row>
    <row r="12" spans="1:6">
      <c r="A12" t="s">
        <v>1249</v>
      </c>
      <c r="B12" s="65" t="s">
        <v>1853</v>
      </c>
      <c r="C12">
        <v>19.89</v>
      </c>
      <c r="F12" s="66"/>
    </row>
    <row r="13" spans="1:6">
      <c r="A13" t="s">
        <v>2152</v>
      </c>
      <c r="B13" s="65" t="s">
        <v>1853</v>
      </c>
      <c r="C13">
        <v>19.89</v>
      </c>
      <c r="F13" s="65"/>
    </row>
    <row r="14" spans="1:6">
      <c r="A14" t="s">
        <v>945</v>
      </c>
      <c r="B14" s="66" t="s">
        <v>1855</v>
      </c>
      <c r="C14">
        <v>19.440000000000001</v>
      </c>
      <c r="F14" s="65"/>
    </row>
    <row r="15" spans="1:6">
      <c r="A15" t="s">
        <v>947</v>
      </c>
      <c r="B15" s="66" t="s">
        <v>1855</v>
      </c>
      <c r="C15">
        <v>19.38</v>
      </c>
    </row>
    <row r="16" spans="1:6">
      <c r="A16" t="s">
        <v>2144</v>
      </c>
      <c r="B16" s="65" t="s">
        <v>1853</v>
      </c>
      <c r="C16">
        <v>18.850000000000001</v>
      </c>
    </row>
    <row r="17" spans="1:3">
      <c r="A17" t="s">
        <v>1690</v>
      </c>
      <c r="B17" s="66" t="s">
        <v>1855</v>
      </c>
      <c r="C17">
        <v>18.809999999999999</v>
      </c>
    </row>
    <row r="18" spans="1:3">
      <c r="A18" t="s">
        <v>2148</v>
      </c>
      <c r="B18" s="65" t="s">
        <v>1853</v>
      </c>
      <c r="C18">
        <v>18.57</v>
      </c>
    </row>
    <row r="19" spans="1:3">
      <c r="A19" t="s">
        <v>2153</v>
      </c>
      <c r="B19" s="65" t="s">
        <v>1853</v>
      </c>
      <c r="C19">
        <v>18.57</v>
      </c>
    </row>
    <row r="20" spans="1:3">
      <c r="A20" t="s">
        <v>2162</v>
      </c>
      <c r="B20" s="66" t="s">
        <v>1855</v>
      </c>
      <c r="C20">
        <v>18.21</v>
      </c>
    </row>
    <row r="21" spans="1:3">
      <c r="A21" t="s">
        <v>2147</v>
      </c>
      <c r="B21" s="65" t="s">
        <v>1853</v>
      </c>
      <c r="C21">
        <v>18.059999999999999</v>
      </c>
    </row>
    <row r="22" spans="1:3">
      <c r="A22" t="s">
        <v>585</v>
      </c>
      <c r="B22" s="65" t="s">
        <v>1853</v>
      </c>
      <c r="C22">
        <v>18.059999999999999</v>
      </c>
    </row>
    <row r="23" spans="1:3">
      <c r="A23" t="s">
        <v>2141</v>
      </c>
      <c r="B23" s="65" t="s">
        <v>1853</v>
      </c>
      <c r="C23">
        <v>17.670000000000002</v>
      </c>
    </row>
    <row r="24" spans="1:3">
      <c r="A24" t="s">
        <v>2140</v>
      </c>
      <c r="B24" s="66" t="s">
        <v>1855</v>
      </c>
      <c r="C24">
        <v>17.239999999999998</v>
      </c>
    </row>
    <row r="25" spans="1:3">
      <c r="A25" t="s">
        <v>729</v>
      </c>
      <c r="B25" s="66" t="s">
        <v>1855</v>
      </c>
      <c r="C25">
        <v>16.75</v>
      </c>
    </row>
    <row r="26" spans="1:3">
      <c r="A26" t="s">
        <v>387</v>
      </c>
      <c r="B26" s="65" t="s">
        <v>1853</v>
      </c>
      <c r="C26">
        <v>15.6</v>
      </c>
    </row>
    <row r="27" spans="1:3">
      <c r="A27" t="s">
        <v>2142</v>
      </c>
      <c r="B27" s="65" t="s">
        <v>1853</v>
      </c>
      <c r="C27">
        <v>15.35</v>
      </c>
    </row>
    <row r="28" spans="1:3">
      <c r="A28" t="s">
        <v>2158</v>
      </c>
      <c r="B28" s="65" t="s">
        <v>1854</v>
      </c>
      <c r="C28">
        <v>15.33</v>
      </c>
    </row>
    <row r="29" spans="1:3">
      <c r="A29" t="s">
        <v>2150</v>
      </c>
      <c r="B29" s="65" t="s">
        <v>1853</v>
      </c>
      <c r="C29">
        <v>15</v>
      </c>
    </row>
    <row r="30" spans="1:3">
      <c r="A30" t="s">
        <v>2154</v>
      </c>
      <c r="B30" s="65" t="s">
        <v>1853</v>
      </c>
      <c r="C30">
        <v>15</v>
      </c>
    </row>
    <row r="31" spans="1:3">
      <c r="A31" t="s">
        <v>2160</v>
      </c>
      <c r="B31" s="65" t="s">
        <v>1854</v>
      </c>
      <c r="C31">
        <v>15</v>
      </c>
    </row>
    <row r="32" spans="1:3">
      <c r="A32" t="s">
        <v>2145</v>
      </c>
      <c r="B32" s="65" t="s">
        <v>1853</v>
      </c>
      <c r="C32">
        <v>14.59</v>
      </c>
    </row>
    <row r="33" spans="1:3">
      <c r="A33" t="s">
        <v>2157</v>
      </c>
      <c r="B33" s="65" t="s">
        <v>1854</v>
      </c>
      <c r="C33">
        <v>13.85</v>
      </c>
    </row>
    <row r="34" spans="1:3">
      <c r="A34" t="s">
        <v>2070</v>
      </c>
      <c r="B34" s="65" t="s">
        <v>1853</v>
      </c>
      <c r="C34">
        <v>13.33</v>
      </c>
    </row>
    <row r="35" spans="1:3">
      <c r="A35" t="s">
        <v>2149</v>
      </c>
      <c r="B35" s="65" t="s">
        <v>1853</v>
      </c>
      <c r="C35">
        <v>12.86</v>
      </c>
    </row>
    <row r="36" spans="1:3">
      <c r="A36" t="s">
        <v>2073</v>
      </c>
      <c r="B36" s="65" t="s">
        <v>1853</v>
      </c>
      <c r="C36">
        <v>12.86</v>
      </c>
    </row>
    <row r="37" spans="1:3">
      <c r="A37" t="s">
        <v>2146</v>
      </c>
      <c r="B37" s="65" t="s">
        <v>1853</v>
      </c>
      <c r="C37">
        <v>12.5</v>
      </c>
    </row>
    <row r="38" spans="1:3">
      <c r="A38" t="s">
        <v>2084</v>
      </c>
      <c r="B38" s="65" t="s">
        <v>1853</v>
      </c>
      <c r="C38">
        <v>11.72</v>
      </c>
    </row>
    <row r="39" spans="1:3">
      <c r="A39" t="s">
        <v>2159</v>
      </c>
      <c r="B39" s="65" t="s">
        <v>1854</v>
      </c>
      <c r="C39">
        <v>10</v>
      </c>
    </row>
    <row r="40" spans="1:3">
      <c r="A40" t="s">
        <v>739</v>
      </c>
      <c r="B40" s="66" t="s">
        <v>1855</v>
      </c>
      <c r="C40">
        <v>9.5500000000000007</v>
      </c>
    </row>
    <row r="41" spans="1:3">
      <c r="A41" t="s">
        <v>2109</v>
      </c>
      <c r="B41" s="65" t="s">
        <v>1853</v>
      </c>
      <c r="C41">
        <v>7.65</v>
      </c>
    </row>
    <row r="42" spans="1:3">
      <c r="A42" t="s">
        <v>2163</v>
      </c>
      <c r="B42" s="66" t="s">
        <v>1855</v>
      </c>
      <c r="C42">
        <v>7.14</v>
      </c>
    </row>
    <row r="43" spans="1:3">
      <c r="A43" t="s">
        <v>2164</v>
      </c>
      <c r="B43" s="66" t="s">
        <v>1855</v>
      </c>
      <c r="C43">
        <v>3.33</v>
      </c>
    </row>
  </sheetData>
  <sortState ref="A2:C43">
    <sortCondition descending="1" ref="C3"/>
  </sortState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80"/>
  <sheetViews>
    <sheetView workbookViewId="0"/>
  </sheetViews>
  <sheetFormatPr defaultRowHeight="15"/>
  <cols>
    <col min="1" max="1" width="31.140625" bestFit="1" customWidth="1"/>
    <col min="2" max="2" width="24.42578125" bestFit="1" customWidth="1"/>
    <col min="3" max="3" width="6" bestFit="1" customWidth="1"/>
    <col min="5" max="5" width="18.140625" bestFit="1" customWidth="1"/>
    <col min="6" max="6" width="12" bestFit="1" customWidth="1"/>
  </cols>
  <sheetData>
    <row r="1" spans="1:6">
      <c r="A1" s="1" t="s">
        <v>0</v>
      </c>
      <c r="B1" s="1" t="s">
        <v>1</v>
      </c>
      <c r="C1" s="1" t="s">
        <v>2</v>
      </c>
    </row>
    <row r="2" spans="1:6">
      <c r="A2" t="s">
        <v>328</v>
      </c>
      <c r="B2" t="s">
        <v>806</v>
      </c>
      <c r="C2">
        <v>24.87</v>
      </c>
    </row>
    <row r="3" spans="1:6">
      <c r="A3" t="s">
        <v>857</v>
      </c>
      <c r="B3" t="s">
        <v>856</v>
      </c>
      <c r="C3">
        <v>24.66</v>
      </c>
      <c r="E3" t="s">
        <v>7</v>
      </c>
      <c r="F3">
        <f>AVERAGE(C2:C219)</f>
        <v>13.617709497206695</v>
      </c>
    </row>
    <row r="4" spans="1:6">
      <c r="A4" t="s">
        <v>22</v>
      </c>
      <c r="B4" t="s">
        <v>806</v>
      </c>
      <c r="C4">
        <v>24.53</v>
      </c>
      <c r="E4" t="s">
        <v>9</v>
      </c>
      <c r="F4">
        <f>MEDIAN(C2:C219)</f>
        <v>13.8</v>
      </c>
    </row>
    <row r="5" spans="1:6">
      <c r="A5" t="s">
        <v>62</v>
      </c>
      <c r="B5" t="s">
        <v>806</v>
      </c>
      <c r="C5">
        <v>24.46</v>
      </c>
      <c r="E5" t="s">
        <v>12</v>
      </c>
      <c r="F5">
        <f>QUARTILE(C2:C219,3)</f>
        <v>17.825000000000003</v>
      </c>
    </row>
    <row r="6" spans="1:6">
      <c r="A6" t="s">
        <v>29</v>
      </c>
      <c r="B6" t="s">
        <v>814</v>
      </c>
      <c r="C6">
        <v>23.32</v>
      </c>
      <c r="E6" t="s">
        <v>15</v>
      </c>
      <c r="F6">
        <f>QUARTILE(C2:C219,1)</f>
        <v>9.6300000000000008</v>
      </c>
    </row>
    <row r="7" spans="1:6">
      <c r="A7" t="s">
        <v>53</v>
      </c>
      <c r="B7" t="s">
        <v>783</v>
      </c>
      <c r="C7">
        <v>22.89</v>
      </c>
      <c r="E7" t="s">
        <v>17</v>
      </c>
      <c r="F7">
        <f>STDEVP(C2:C219)</f>
        <v>5.2661543752946809</v>
      </c>
    </row>
    <row r="8" spans="1:6">
      <c r="A8" t="s">
        <v>858</v>
      </c>
      <c r="B8" t="s">
        <v>856</v>
      </c>
      <c r="C8">
        <v>22.83</v>
      </c>
    </row>
    <row r="9" spans="1:6">
      <c r="A9" t="s">
        <v>25</v>
      </c>
      <c r="B9" t="s">
        <v>828</v>
      </c>
      <c r="C9">
        <v>22.62</v>
      </c>
    </row>
    <row r="10" spans="1:6">
      <c r="A10" t="s">
        <v>815</v>
      </c>
      <c r="B10" t="s">
        <v>814</v>
      </c>
      <c r="C10">
        <v>22.56</v>
      </c>
    </row>
    <row r="11" spans="1:6">
      <c r="A11" t="s">
        <v>75</v>
      </c>
      <c r="B11" t="s">
        <v>828</v>
      </c>
      <c r="C11">
        <v>22.5</v>
      </c>
    </row>
    <row r="12" spans="1:6">
      <c r="A12" t="s">
        <v>44</v>
      </c>
      <c r="B12" t="s">
        <v>828</v>
      </c>
      <c r="C12">
        <v>22.13</v>
      </c>
    </row>
    <row r="13" spans="1:6">
      <c r="A13" t="s">
        <v>859</v>
      </c>
      <c r="B13" t="s">
        <v>856</v>
      </c>
      <c r="C13">
        <v>21.81</v>
      </c>
    </row>
    <row r="14" spans="1:6">
      <c r="A14" t="s">
        <v>860</v>
      </c>
      <c r="B14" t="s">
        <v>856</v>
      </c>
      <c r="C14">
        <v>21.49</v>
      </c>
    </row>
    <row r="15" spans="1:6">
      <c r="A15" t="s">
        <v>60</v>
      </c>
      <c r="B15" t="s">
        <v>806</v>
      </c>
      <c r="C15">
        <v>21.47</v>
      </c>
    </row>
    <row r="16" spans="1:6">
      <c r="A16" t="s">
        <v>45</v>
      </c>
      <c r="B16" t="s">
        <v>806</v>
      </c>
      <c r="C16">
        <v>21.39</v>
      </c>
    </row>
    <row r="17" spans="1:3">
      <c r="A17" t="s">
        <v>55</v>
      </c>
      <c r="B17" t="s">
        <v>793</v>
      </c>
      <c r="C17">
        <v>21.19</v>
      </c>
    </row>
    <row r="18" spans="1:3">
      <c r="A18" t="s">
        <v>20</v>
      </c>
      <c r="B18" t="s">
        <v>828</v>
      </c>
      <c r="C18">
        <v>21.02</v>
      </c>
    </row>
    <row r="19" spans="1:3">
      <c r="A19" t="s">
        <v>829</v>
      </c>
      <c r="B19" t="s">
        <v>828</v>
      </c>
      <c r="C19">
        <v>20.51</v>
      </c>
    </row>
    <row r="20" spans="1:3">
      <c r="A20" t="s">
        <v>70</v>
      </c>
      <c r="B20" t="s">
        <v>828</v>
      </c>
      <c r="C20">
        <v>20.36</v>
      </c>
    </row>
    <row r="21" spans="1:3">
      <c r="A21" t="s">
        <v>398</v>
      </c>
      <c r="B21" t="s">
        <v>814</v>
      </c>
      <c r="C21">
        <v>20.32</v>
      </c>
    </row>
    <row r="22" spans="1:3">
      <c r="A22" t="s">
        <v>333</v>
      </c>
      <c r="B22" t="s">
        <v>806</v>
      </c>
      <c r="C22">
        <v>19.96</v>
      </c>
    </row>
    <row r="23" spans="1:3">
      <c r="A23" t="s">
        <v>794</v>
      </c>
      <c r="B23" t="s">
        <v>793</v>
      </c>
      <c r="C23">
        <v>19.920000000000002</v>
      </c>
    </row>
    <row r="24" spans="1:3">
      <c r="A24" t="s">
        <v>721</v>
      </c>
      <c r="B24" t="s">
        <v>783</v>
      </c>
      <c r="C24">
        <v>19.809999999999999</v>
      </c>
    </row>
    <row r="25" spans="1:3">
      <c r="A25" t="s">
        <v>796</v>
      </c>
      <c r="B25" t="s">
        <v>793</v>
      </c>
      <c r="C25">
        <v>19.61</v>
      </c>
    </row>
    <row r="26" spans="1:3">
      <c r="A26" t="s">
        <v>327</v>
      </c>
      <c r="B26" t="s">
        <v>806</v>
      </c>
      <c r="C26">
        <v>19.5</v>
      </c>
    </row>
    <row r="27" spans="1:3">
      <c r="A27" t="s">
        <v>807</v>
      </c>
      <c r="B27" t="s">
        <v>806</v>
      </c>
      <c r="C27">
        <v>19.350000000000001</v>
      </c>
    </row>
    <row r="28" spans="1:3">
      <c r="A28" t="s">
        <v>318</v>
      </c>
      <c r="B28" t="s">
        <v>793</v>
      </c>
      <c r="C28">
        <v>19.29</v>
      </c>
    </row>
    <row r="29" spans="1:3">
      <c r="A29" t="s">
        <v>861</v>
      </c>
      <c r="B29" t="s">
        <v>856</v>
      </c>
      <c r="C29">
        <v>19.27</v>
      </c>
    </row>
    <row r="30" spans="1:3">
      <c r="A30" t="s">
        <v>480</v>
      </c>
      <c r="B30" t="s">
        <v>855</v>
      </c>
      <c r="C30">
        <v>19.09</v>
      </c>
    </row>
    <row r="31" spans="1:3">
      <c r="A31" t="s">
        <v>862</v>
      </c>
      <c r="B31" t="s">
        <v>856</v>
      </c>
      <c r="C31">
        <v>19.07</v>
      </c>
    </row>
    <row r="32" spans="1:3">
      <c r="A32" t="s">
        <v>795</v>
      </c>
      <c r="B32" t="s">
        <v>793</v>
      </c>
      <c r="C32">
        <v>18.899999999999999</v>
      </c>
    </row>
    <row r="33" spans="1:3">
      <c r="A33" t="s">
        <v>841</v>
      </c>
      <c r="B33" t="s">
        <v>855</v>
      </c>
      <c r="C33">
        <v>18.89</v>
      </c>
    </row>
    <row r="34" spans="1:3">
      <c r="A34" t="s">
        <v>840</v>
      </c>
      <c r="B34" t="s">
        <v>855</v>
      </c>
      <c r="C34">
        <v>18.75</v>
      </c>
    </row>
    <row r="35" spans="1:3">
      <c r="A35" t="s">
        <v>128</v>
      </c>
      <c r="B35" t="s">
        <v>806</v>
      </c>
      <c r="C35">
        <v>18.59</v>
      </c>
    </row>
    <row r="36" spans="1:3">
      <c r="A36" t="s">
        <v>52</v>
      </c>
      <c r="B36" t="s">
        <v>873</v>
      </c>
      <c r="C36">
        <v>18.59</v>
      </c>
    </row>
    <row r="37" spans="1:3">
      <c r="A37" t="s">
        <v>863</v>
      </c>
      <c r="B37" t="s">
        <v>856</v>
      </c>
      <c r="C37">
        <v>18.48</v>
      </c>
    </row>
    <row r="38" spans="1:3">
      <c r="A38" t="s">
        <v>830</v>
      </c>
      <c r="B38" t="s">
        <v>828</v>
      </c>
      <c r="C38">
        <v>18.45</v>
      </c>
    </row>
    <row r="39" spans="1:3">
      <c r="A39" t="s">
        <v>181</v>
      </c>
      <c r="B39" t="s">
        <v>828</v>
      </c>
      <c r="C39">
        <v>18.36</v>
      </c>
    </row>
    <row r="40" spans="1:3">
      <c r="A40" t="s">
        <v>865</v>
      </c>
      <c r="B40" t="s">
        <v>856</v>
      </c>
      <c r="C40">
        <v>18.28</v>
      </c>
    </row>
    <row r="41" spans="1:3">
      <c r="A41" t="s">
        <v>881</v>
      </c>
      <c r="B41" t="s">
        <v>880</v>
      </c>
      <c r="C41">
        <v>18.260000000000002</v>
      </c>
    </row>
    <row r="42" spans="1:3">
      <c r="A42" t="s">
        <v>57</v>
      </c>
      <c r="B42" t="s">
        <v>806</v>
      </c>
      <c r="C42">
        <v>18.170000000000002</v>
      </c>
    </row>
    <row r="43" spans="1:3">
      <c r="A43" t="s">
        <v>785</v>
      </c>
      <c r="B43" t="s">
        <v>783</v>
      </c>
      <c r="C43">
        <v>18.13</v>
      </c>
    </row>
    <row r="44" spans="1:3">
      <c r="A44" t="s">
        <v>36</v>
      </c>
      <c r="B44" t="s">
        <v>880</v>
      </c>
      <c r="C44">
        <v>18.07</v>
      </c>
    </row>
    <row r="45" spans="1:3">
      <c r="A45" t="s">
        <v>116</v>
      </c>
      <c r="B45" t="s">
        <v>828</v>
      </c>
      <c r="C45">
        <v>17.93</v>
      </c>
    </row>
    <row r="46" spans="1:3">
      <c r="A46" t="s">
        <v>125</v>
      </c>
      <c r="B46" t="s">
        <v>783</v>
      </c>
      <c r="C46">
        <v>17.920000000000002</v>
      </c>
    </row>
    <row r="47" spans="1:3">
      <c r="A47" t="s">
        <v>868</v>
      </c>
      <c r="B47" t="s">
        <v>856</v>
      </c>
      <c r="C47">
        <v>17.73</v>
      </c>
    </row>
    <row r="48" spans="1:3">
      <c r="A48" t="s">
        <v>152</v>
      </c>
      <c r="B48" t="s">
        <v>873</v>
      </c>
      <c r="C48">
        <v>17.73</v>
      </c>
    </row>
    <row r="49" spans="1:3">
      <c r="A49" t="s">
        <v>842</v>
      </c>
      <c r="B49" t="s">
        <v>855</v>
      </c>
      <c r="C49">
        <v>17.28</v>
      </c>
    </row>
    <row r="50" spans="1:3">
      <c r="A50" t="s">
        <v>884</v>
      </c>
      <c r="B50" t="s">
        <v>880</v>
      </c>
      <c r="C50">
        <v>17.03</v>
      </c>
    </row>
    <row r="51" spans="1:3">
      <c r="A51" t="s">
        <v>488</v>
      </c>
      <c r="B51" t="s">
        <v>855</v>
      </c>
      <c r="C51">
        <v>16.97</v>
      </c>
    </row>
    <row r="52" spans="1:3">
      <c r="A52" t="s">
        <v>37</v>
      </c>
      <c r="B52" t="s">
        <v>793</v>
      </c>
      <c r="C52">
        <v>16.86</v>
      </c>
    </row>
    <row r="53" spans="1:3">
      <c r="A53" t="s">
        <v>56</v>
      </c>
      <c r="B53" t="s">
        <v>873</v>
      </c>
      <c r="C53">
        <v>16.670000000000002</v>
      </c>
    </row>
    <row r="54" spans="1:3">
      <c r="A54" t="s">
        <v>784</v>
      </c>
      <c r="B54" t="s">
        <v>783</v>
      </c>
      <c r="C54">
        <v>16.62</v>
      </c>
    </row>
    <row r="55" spans="1:3">
      <c r="A55" t="s">
        <v>106</v>
      </c>
      <c r="B55" t="s">
        <v>828</v>
      </c>
      <c r="C55">
        <v>16.61</v>
      </c>
    </row>
    <row r="56" spans="1:3">
      <c r="A56" t="s">
        <v>657</v>
      </c>
      <c r="B56" t="s">
        <v>814</v>
      </c>
      <c r="C56">
        <v>16.59</v>
      </c>
    </row>
    <row r="57" spans="1:3">
      <c r="A57" t="s">
        <v>809</v>
      </c>
      <c r="B57" t="s">
        <v>806</v>
      </c>
      <c r="C57">
        <v>16.43</v>
      </c>
    </row>
    <row r="58" spans="1:3">
      <c r="A58" t="s">
        <v>578</v>
      </c>
      <c r="B58" t="s">
        <v>793</v>
      </c>
      <c r="C58">
        <v>16.37</v>
      </c>
    </row>
    <row r="59" spans="1:3">
      <c r="A59" t="s">
        <v>874</v>
      </c>
      <c r="B59" t="s">
        <v>873</v>
      </c>
      <c r="C59">
        <v>16.34</v>
      </c>
    </row>
    <row r="60" spans="1:3">
      <c r="A60" t="s">
        <v>332</v>
      </c>
      <c r="B60" t="s">
        <v>806</v>
      </c>
      <c r="C60">
        <v>16.329999999999998</v>
      </c>
    </row>
    <row r="61" spans="1:3">
      <c r="A61" t="s">
        <v>864</v>
      </c>
      <c r="B61" t="s">
        <v>856</v>
      </c>
      <c r="C61">
        <v>16.3</v>
      </c>
    </row>
    <row r="62" spans="1:3">
      <c r="A62" t="s">
        <v>777</v>
      </c>
      <c r="B62" t="s">
        <v>776</v>
      </c>
      <c r="C62">
        <v>16.27</v>
      </c>
    </row>
    <row r="63" spans="1:3">
      <c r="A63" t="s">
        <v>886</v>
      </c>
      <c r="B63" t="s">
        <v>880</v>
      </c>
      <c r="C63">
        <v>15.8</v>
      </c>
    </row>
    <row r="64" spans="1:3">
      <c r="A64" t="s">
        <v>331</v>
      </c>
      <c r="B64" t="s">
        <v>806</v>
      </c>
      <c r="C64">
        <v>15.77</v>
      </c>
    </row>
    <row r="65" spans="1:3">
      <c r="A65" t="s">
        <v>843</v>
      </c>
      <c r="B65" t="s">
        <v>855</v>
      </c>
      <c r="C65">
        <v>15.73</v>
      </c>
    </row>
    <row r="66" spans="1:3">
      <c r="A66" t="s">
        <v>92</v>
      </c>
      <c r="B66" t="s">
        <v>873</v>
      </c>
      <c r="C66">
        <v>15.69</v>
      </c>
    </row>
    <row r="67" spans="1:3">
      <c r="A67" t="s">
        <v>90</v>
      </c>
      <c r="B67" t="s">
        <v>806</v>
      </c>
      <c r="C67">
        <v>15.64</v>
      </c>
    </row>
    <row r="68" spans="1:3">
      <c r="A68" t="s">
        <v>734</v>
      </c>
      <c r="B68" t="s">
        <v>783</v>
      </c>
      <c r="C68">
        <v>15.35</v>
      </c>
    </row>
    <row r="69" spans="1:3">
      <c r="A69" t="s">
        <v>831</v>
      </c>
      <c r="B69" t="s">
        <v>828</v>
      </c>
      <c r="C69">
        <v>15.33</v>
      </c>
    </row>
    <row r="70" spans="1:3">
      <c r="A70" t="s">
        <v>424</v>
      </c>
      <c r="B70" t="s">
        <v>880</v>
      </c>
      <c r="C70">
        <v>15.28</v>
      </c>
    </row>
    <row r="71" spans="1:3">
      <c r="A71" t="s">
        <v>882</v>
      </c>
      <c r="B71" t="s">
        <v>880</v>
      </c>
      <c r="C71">
        <v>15.18</v>
      </c>
    </row>
    <row r="72" spans="1:3">
      <c r="A72" t="s">
        <v>185</v>
      </c>
      <c r="B72" t="s">
        <v>828</v>
      </c>
      <c r="C72">
        <v>15</v>
      </c>
    </row>
    <row r="73" spans="1:3">
      <c r="A73" t="s">
        <v>235</v>
      </c>
      <c r="B73" t="s">
        <v>873</v>
      </c>
      <c r="C73">
        <v>15</v>
      </c>
    </row>
    <row r="74" spans="1:3">
      <c r="A74" t="s">
        <v>778</v>
      </c>
      <c r="B74" t="s">
        <v>776</v>
      </c>
      <c r="C74">
        <v>14.95</v>
      </c>
    </row>
    <row r="75" spans="1:3">
      <c r="A75" t="s">
        <v>798</v>
      </c>
      <c r="B75" t="s">
        <v>793</v>
      </c>
      <c r="C75">
        <v>14.93</v>
      </c>
    </row>
    <row r="76" spans="1:3">
      <c r="A76" t="s">
        <v>844</v>
      </c>
      <c r="B76" t="s">
        <v>855</v>
      </c>
      <c r="C76">
        <v>14.84</v>
      </c>
    </row>
    <row r="77" spans="1:3">
      <c r="A77" t="s">
        <v>866</v>
      </c>
      <c r="B77" t="s">
        <v>856</v>
      </c>
      <c r="C77">
        <v>14.78</v>
      </c>
    </row>
    <row r="78" spans="1:3">
      <c r="A78" t="s">
        <v>514</v>
      </c>
      <c r="B78" t="s">
        <v>806</v>
      </c>
      <c r="C78">
        <v>14.74</v>
      </c>
    </row>
    <row r="79" spans="1:3">
      <c r="A79" t="s">
        <v>848</v>
      </c>
      <c r="B79" t="s">
        <v>855</v>
      </c>
      <c r="C79">
        <v>14.67</v>
      </c>
    </row>
    <row r="80" spans="1:3">
      <c r="A80" t="s">
        <v>483</v>
      </c>
      <c r="B80" t="s">
        <v>855</v>
      </c>
      <c r="C80">
        <v>14.63</v>
      </c>
    </row>
    <row r="81" spans="1:3">
      <c r="A81" t="s">
        <v>142</v>
      </c>
      <c r="B81" t="s">
        <v>855</v>
      </c>
      <c r="C81">
        <v>14.63</v>
      </c>
    </row>
    <row r="82" spans="1:3">
      <c r="A82" t="s">
        <v>816</v>
      </c>
      <c r="B82" t="s">
        <v>814</v>
      </c>
      <c r="C82">
        <v>14.53</v>
      </c>
    </row>
    <row r="83" spans="1:3">
      <c r="A83" t="s">
        <v>194</v>
      </c>
      <c r="B83" t="s">
        <v>793</v>
      </c>
      <c r="C83">
        <v>14.52</v>
      </c>
    </row>
    <row r="84" spans="1:3">
      <c r="A84" t="s">
        <v>71</v>
      </c>
      <c r="B84" t="s">
        <v>806</v>
      </c>
      <c r="C84">
        <v>14.51</v>
      </c>
    </row>
    <row r="85" spans="1:3">
      <c r="A85" t="s">
        <v>130</v>
      </c>
      <c r="B85" t="s">
        <v>828</v>
      </c>
      <c r="C85">
        <v>14.29</v>
      </c>
    </row>
    <row r="86" spans="1:3">
      <c r="A86" t="s">
        <v>869</v>
      </c>
      <c r="B86" t="s">
        <v>856</v>
      </c>
      <c r="C86">
        <v>14.27</v>
      </c>
    </row>
    <row r="87" spans="1:3">
      <c r="A87" t="s">
        <v>870</v>
      </c>
      <c r="B87" t="s">
        <v>856</v>
      </c>
      <c r="C87">
        <v>14.23</v>
      </c>
    </row>
    <row r="88" spans="1:3">
      <c r="A88" t="s">
        <v>797</v>
      </c>
      <c r="B88" t="s">
        <v>793</v>
      </c>
      <c r="C88">
        <v>14.16</v>
      </c>
    </row>
    <row r="89" spans="1:3">
      <c r="A89" t="s">
        <v>835</v>
      </c>
      <c r="B89" t="s">
        <v>828</v>
      </c>
      <c r="C89">
        <v>13.88</v>
      </c>
    </row>
    <row r="90" spans="1:3">
      <c r="A90" t="s">
        <v>846</v>
      </c>
      <c r="B90" t="s">
        <v>855</v>
      </c>
      <c r="C90">
        <v>13.86</v>
      </c>
    </row>
    <row r="91" spans="1:3">
      <c r="A91" t="s">
        <v>849</v>
      </c>
      <c r="B91" t="s">
        <v>855</v>
      </c>
      <c r="C91">
        <v>13.8</v>
      </c>
    </row>
    <row r="92" spans="1:3">
      <c r="A92" t="s">
        <v>850</v>
      </c>
      <c r="B92" t="s">
        <v>855</v>
      </c>
      <c r="C92">
        <v>13.73</v>
      </c>
    </row>
    <row r="93" spans="1:3">
      <c r="A93" t="s">
        <v>41</v>
      </c>
      <c r="B93" t="s">
        <v>806</v>
      </c>
      <c r="C93">
        <v>13.64</v>
      </c>
    </row>
    <row r="94" spans="1:3">
      <c r="A94" t="s">
        <v>812</v>
      </c>
      <c r="B94" t="s">
        <v>806</v>
      </c>
      <c r="C94">
        <v>13.59</v>
      </c>
    </row>
    <row r="95" spans="1:3">
      <c r="A95" t="s">
        <v>786</v>
      </c>
      <c r="B95" t="s">
        <v>783</v>
      </c>
      <c r="C95">
        <v>13.48</v>
      </c>
    </row>
    <row r="96" spans="1:3">
      <c r="A96" t="s">
        <v>867</v>
      </c>
      <c r="B96" t="s">
        <v>856</v>
      </c>
      <c r="C96">
        <v>13.37</v>
      </c>
    </row>
    <row r="97" spans="1:3">
      <c r="A97" t="s">
        <v>883</v>
      </c>
      <c r="B97" t="s">
        <v>880</v>
      </c>
      <c r="C97">
        <v>13.25</v>
      </c>
    </row>
    <row r="98" spans="1:3">
      <c r="A98" t="s">
        <v>160</v>
      </c>
      <c r="B98" t="s">
        <v>814</v>
      </c>
      <c r="C98">
        <v>13.21</v>
      </c>
    </row>
    <row r="99" spans="1:3">
      <c r="A99" t="s">
        <v>153</v>
      </c>
      <c r="B99" t="s">
        <v>873</v>
      </c>
      <c r="C99">
        <v>13.19</v>
      </c>
    </row>
    <row r="100" spans="1:3">
      <c r="A100" t="s">
        <v>201</v>
      </c>
      <c r="B100" t="s">
        <v>793</v>
      </c>
      <c r="C100">
        <v>13.15</v>
      </c>
    </row>
    <row r="101" spans="1:3">
      <c r="A101" t="s">
        <v>833</v>
      </c>
      <c r="B101" t="s">
        <v>828</v>
      </c>
      <c r="C101">
        <v>13.05</v>
      </c>
    </row>
    <row r="102" spans="1:3">
      <c r="A102" t="s">
        <v>136</v>
      </c>
      <c r="B102" t="s">
        <v>814</v>
      </c>
      <c r="C102">
        <v>12.94</v>
      </c>
    </row>
    <row r="103" spans="1:3">
      <c r="A103" t="s">
        <v>203</v>
      </c>
      <c r="B103" t="s">
        <v>828</v>
      </c>
      <c r="C103">
        <v>12.9</v>
      </c>
    </row>
    <row r="104" spans="1:3">
      <c r="A104" t="s">
        <v>642</v>
      </c>
      <c r="B104" t="s">
        <v>856</v>
      </c>
      <c r="C104">
        <v>12.73</v>
      </c>
    </row>
    <row r="105" spans="1:3">
      <c r="A105" t="s">
        <v>875</v>
      </c>
      <c r="B105" t="s">
        <v>873</v>
      </c>
      <c r="C105">
        <v>12.64</v>
      </c>
    </row>
    <row r="106" spans="1:3">
      <c r="A106" t="s">
        <v>808</v>
      </c>
      <c r="B106" t="s">
        <v>806</v>
      </c>
      <c r="C106">
        <v>12.58</v>
      </c>
    </row>
    <row r="107" spans="1:3">
      <c r="A107" t="s">
        <v>876</v>
      </c>
      <c r="B107" t="s">
        <v>873</v>
      </c>
      <c r="C107">
        <v>12.35</v>
      </c>
    </row>
    <row r="108" spans="1:3">
      <c r="A108" t="s">
        <v>834</v>
      </c>
      <c r="B108" t="s">
        <v>828</v>
      </c>
      <c r="C108">
        <v>12.34</v>
      </c>
    </row>
    <row r="109" spans="1:3">
      <c r="A109" t="s">
        <v>832</v>
      </c>
      <c r="B109" t="s">
        <v>828</v>
      </c>
      <c r="C109">
        <v>12.28</v>
      </c>
    </row>
    <row r="110" spans="1:3">
      <c r="A110" t="s">
        <v>167</v>
      </c>
      <c r="B110" t="s">
        <v>855</v>
      </c>
      <c r="C110">
        <v>12.11</v>
      </c>
    </row>
    <row r="111" spans="1:3">
      <c r="A111" t="s">
        <v>790</v>
      </c>
      <c r="B111" t="s">
        <v>783</v>
      </c>
      <c r="C111">
        <v>12.04</v>
      </c>
    </row>
    <row r="112" spans="1:3">
      <c r="A112" t="s">
        <v>885</v>
      </c>
      <c r="B112" t="s">
        <v>880</v>
      </c>
      <c r="C112">
        <v>11.88</v>
      </c>
    </row>
    <row r="113" spans="1:3">
      <c r="A113" t="s">
        <v>799</v>
      </c>
      <c r="B113" t="s">
        <v>793</v>
      </c>
      <c r="C113">
        <v>11.7</v>
      </c>
    </row>
    <row r="114" spans="1:3">
      <c r="A114" t="s">
        <v>845</v>
      </c>
      <c r="B114" t="s">
        <v>855</v>
      </c>
      <c r="C114">
        <v>11.53</v>
      </c>
    </row>
    <row r="115" spans="1:3">
      <c r="A115" t="s">
        <v>888</v>
      </c>
      <c r="B115" t="s">
        <v>880</v>
      </c>
      <c r="C115">
        <v>11.43</v>
      </c>
    </row>
    <row r="116" spans="1:3">
      <c r="A116" t="s">
        <v>20</v>
      </c>
      <c r="B116" t="s">
        <v>814</v>
      </c>
      <c r="C116">
        <v>11.27</v>
      </c>
    </row>
    <row r="117" spans="1:3">
      <c r="A117" t="s">
        <v>820</v>
      </c>
      <c r="B117" t="s">
        <v>814</v>
      </c>
      <c r="C117">
        <v>11.11</v>
      </c>
    </row>
    <row r="118" spans="1:3">
      <c r="A118" t="s">
        <v>851</v>
      </c>
      <c r="B118" t="s">
        <v>855</v>
      </c>
      <c r="C118">
        <v>11.09</v>
      </c>
    </row>
    <row r="119" spans="1:3">
      <c r="A119" t="s">
        <v>810</v>
      </c>
      <c r="B119" t="s">
        <v>806</v>
      </c>
      <c r="C119">
        <v>10.85</v>
      </c>
    </row>
    <row r="120" spans="1:3">
      <c r="A120" t="s">
        <v>803</v>
      </c>
      <c r="B120" t="s">
        <v>793</v>
      </c>
      <c r="C120">
        <v>10.83</v>
      </c>
    </row>
    <row r="121" spans="1:3">
      <c r="A121" t="s">
        <v>800</v>
      </c>
      <c r="B121" t="s">
        <v>793</v>
      </c>
      <c r="C121">
        <v>10.82</v>
      </c>
    </row>
    <row r="122" spans="1:3">
      <c r="A122" t="s">
        <v>836</v>
      </c>
      <c r="B122" t="s">
        <v>828</v>
      </c>
      <c r="C122">
        <v>10.79</v>
      </c>
    </row>
    <row r="123" spans="1:3">
      <c r="A123" t="s">
        <v>737</v>
      </c>
      <c r="B123" t="s">
        <v>783</v>
      </c>
      <c r="C123">
        <v>10.77</v>
      </c>
    </row>
    <row r="124" spans="1:3">
      <c r="A124" t="s">
        <v>847</v>
      </c>
      <c r="B124" t="s">
        <v>855</v>
      </c>
      <c r="C124">
        <v>10.75</v>
      </c>
    </row>
    <row r="125" spans="1:3">
      <c r="A125" t="s">
        <v>837</v>
      </c>
      <c r="B125" t="s">
        <v>828</v>
      </c>
      <c r="C125">
        <v>10.58</v>
      </c>
    </row>
    <row r="126" spans="1:3">
      <c r="A126" t="s">
        <v>838</v>
      </c>
      <c r="B126" t="s">
        <v>828</v>
      </c>
      <c r="C126">
        <v>10.58</v>
      </c>
    </row>
    <row r="127" spans="1:3">
      <c r="A127" t="s">
        <v>818</v>
      </c>
      <c r="B127" t="s">
        <v>814</v>
      </c>
      <c r="C127">
        <v>10.46</v>
      </c>
    </row>
    <row r="128" spans="1:3">
      <c r="A128" t="s">
        <v>583</v>
      </c>
      <c r="B128" t="s">
        <v>793</v>
      </c>
      <c r="C128">
        <v>10.45</v>
      </c>
    </row>
    <row r="129" spans="1:3">
      <c r="A129" t="s">
        <v>788</v>
      </c>
      <c r="B129" t="s">
        <v>783</v>
      </c>
      <c r="C129">
        <v>10.37</v>
      </c>
    </row>
    <row r="130" spans="1:3">
      <c r="A130" t="s">
        <v>823</v>
      </c>
      <c r="B130" t="s">
        <v>814</v>
      </c>
      <c r="C130">
        <v>10.16</v>
      </c>
    </row>
    <row r="131" spans="1:3">
      <c r="A131" t="s">
        <v>817</v>
      </c>
      <c r="B131" t="s">
        <v>814</v>
      </c>
      <c r="C131">
        <v>10.14</v>
      </c>
    </row>
    <row r="132" spans="1:3">
      <c r="A132" t="s">
        <v>251</v>
      </c>
      <c r="B132" t="s">
        <v>814</v>
      </c>
      <c r="C132">
        <v>10.09</v>
      </c>
    </row>
    <row r="133" spans="1:3">
      <c r="A133" t="s">
        <v>871</v>
      </c>
      <c r="B133" t="s">
        <v>856</v>
      </c>
      <c r="C133">
        <v>10</v>
      </c>
    </row>
    <row r="134" spans="1:3">
      <c r="A134" t="s">
        <v>887</v>
      </c>
      <c r="B134" t="s">
        <v>880</v>
      </c>
      <c r="C134">
        <v>10</v>
      </c>
    </row>
    <row r="135" spans="1:3">
      <c r="A135" t="s">
        <v>231</v>
      </c>
      <c r="B135" t="s">
        <v>814</v>
      </c>
      <c r="C135">
        <v>9.8000000000000007</v>
      </c>
    </row>
    <row r="136" spans="1:3">
      <c r="A136" t="s">
        <v>878</v>
      </c>
      <c r="B136" t="s">
        <v>873</v>
      </c>
      <c r="C136">
        <v>9.4600000000000009</v>
      </c>
    </row>
    <row r="137" spans="1:3">
      <c r="A137" t="s">
        <v>853</v>
      </c>
      <c r="B137" t="s">
        <v>855</v>
      </c>
      <c r="C137">
        <v>9.25</v>
      </c>
    </row>
    <row r="138" spans="1:3">
      <c r="A138" t="s">
        <v>779</v>
      </c>
      <c r="B138" t="s">
        <v>776</v>
      </c>
      <c r="C138">
        <v>9.0500000000000007</v>
      </c>
    </row>
    <row r="139" spans="1:3">
      <c r="A139" t="s">
        <v>824</v>
      </c>
      <c r="B139" t="s">
        <v>814</v>
      </c>
      <c r="C139">
        <v>9.0500000000000007</v>
      </c>
    </row>
    <row r="140" spans="1:3">
      <c r="A140" t="s">
        <v>852</v>
      </c>
      <c r="B140" t="s">
        <v>855</v>
      </c>
      <c r="C140">
        <v>8.9499999999999993</v>
      </c>
    </row>
    <row r="141" spans="1:3">
      <c r="A141" t="s">
        <v>511</v>
      </c>
      <c r="B141" t="s">
        <v>806</v>
      </c>
      <c r="C141">
        <v>8.89</v>
      </c>
    </row>
    <row r="142" spans="1:3">
      <c r="A142" t="s">
        <v>889</v>
      </c>
      <c r="B142" t="s">
        <v>880</v>
      </c>
      <c r="C142">
        <v>8.73</v>
      </c>
    </row>
    <row r="143" spans="1:3">
      <c r="A143" t="s">
        <v>268</v>
      </c>
      <c r="B143" t="s">
        <v>814</v>
      </c>
      <c r="C143">
        <v>8.68</v>
      </c>
    </row>
    <row r="144" spans="1:3">
      <c r="A144" t="s">
        <v>789</v>
      </c>
      <c r="B144" t="s">
        <v>783</v>
      </c>
      <c r="C144">
        <v>8.66</v>
      </c>
    </row>
    <row r="145" spans="1:3">
      <c r="A145" t="s">
        <v>802</v>
      </c>
      <c r="B145" t="s">
        <v>793</v>
      </c>
      <c r="C145">
        <v>8.6199999999999992</v>
      </c>
    </row>
    <row r="146" spans="1:3">
      <c r="A146" t="s">
        <v>877</v>
      </c>
      <c r="B146" t="s">
        <v>873</v>
      </c>
      <c r="C146">
        <v>8.5399999999999991</v>
      </c>
    </row>
    <row r="147" spans="1:3">
      <c r="A147" t="s">
        <v>890</v>
      </c>
      <c r="B147" t="s">
        <v>880</v>
      </c>
      <c r="C147">
        <v>8.52</v>
      </c>
    </row>
    <row r="148" spans="1:3">
      <c r="A148" t="s">
        <v>811</v>
      </c>
      <c r="B148" t="s">
        <v>806</v>
      </c>
      <c r="C148">
        <v>8.42</v>
      </c>
    </row>
    <row r="149" spans="1:3">
      <c r="A149" t="s">
        <v>801</v>
      </c>
      <c r="B149" t="s">
        <v>793</v>
      </c>
      <c r="C149">
        <v>8.25</v>
      </c>
    </row>
    <row r="150" spans="1:3">
      <c r="A150" t="s">
        <v>787</v>
      </c>
      <c r="B150" t="s">
        <v>783</v>
      </c>
      <c r="C150">
        <v>8.2100000000000009</v>
      </c>
    </row>
    <row r="151" spans="1:3">
      <c r="A151" t="s">
        <v>241</v>
      </c>
      <c r="B151" t="s">
        <v>814</v>
      </c>
      <c r="C151">
        <v>8.0399999999999991</v>
      </c>
    </row>
    <row r="152" spans="1:3">
      <c r="A152" t="s">
        <v>576</v>
      </c>
      <c r="B152" t="s">
        <v>793</v>
      </c>
      <c r="C152">
        <v>8</v>
      </c>
    </row>
    <row r="153" spans="1:3">
      <c r="A153" t="s">
        <v>892</v>
      </c>
      <c r="B153" t="s">
        <v>880</v>
      </c>
      <c r="C153">
        <v>7.86</v>
      </c>
    </row>
    <row r="154" spans="1:3">
      <c r="A154" t="s">
        <v>791</v>
      </c>
      <c r="B154" t="s">
        <v>783</v>
      </c>
      <c r="C154">
        <v>7.84</v>
      </c>
    </row>
    <row r="155" spans="1:3">
      <c r="A155" t="s">
        <v>219</v>
      </c>
      <c r="B155" t="s">
        <v>814</v>
      </c>
      <c r="C155">
        <v>7.74</v>
      </c>
    </row>
    <row r="156" spans="1:3">
      <c r="A156" t="s">
        <v>872</v>
      </c>
      <c r="B156" t="s">
        <v>856</v>
      </c>
      <c r="C156">
        <v>7.74</v>
      </c>
    </row>
    <row r="157" spans="1:3">
      <c r="A157" t="s">
        <v>271</v>
      </c>
      <c r="B157" t="s">
        <v>873</v>
      </c>
      <c r="C157">
        <v>7.59</v>
      </c>
    </row>
    <row r="158" spans="1:3">
      <c r="A158" t="s">
        <v>284</v>
      </c>
      <c r="B158" t="s">
        <v>814</v>
      </c>
      <c r="C158">
        <v>7.44</v>
      </c>
    </row>
    <row r="159" spans="1:3">
      <c r="A159" t="s">
        <v>822</v>
      </c>
      <c r="B159" t="s">
        <v>814</v>
      </c>
      <c r="C159">
        <v>7.35</v>
      </c>
    </row>
    <row r="160" spans="1:3">
      <c r="A160" t="s">
        <v>854</v>
      </c>
      <c r="B160" t="s">
        <v>855</v>
      </c>
      <c r="C160">
        <v>6.88</v>
      </c>
    </row>
    <row r="161" spans="1:3">
      <c r="A161" t="s">
        <v>804</v>
      </c>
      <c r="B161" t="s">
        <v>793</v>
      </c>
      <c r="C161">
        <v>6.36</v>
      </c>
    </row>
    <row r="162" spans="1:3">
      <c r="A162" t="s">
        <v>780</v>
      </c>
      <c r="B162" t="s">
        <v>776</v>
      </c>
      <c r="C162">
        <v>6.34</v>
      </c>
    </row>
    <row r="163" spans="1:3">
      <c r="A163" t="s">
        <v>826</v>
      </c>
      <c r="B163" t="s">
        <v>814</v>
      </c>
      <c r="C163">
        <v>6.15</v>
      </c>
    </row>
    <row r="164" spans="1:3">
      <c r="A164" t="s">
        <v>286</v>
      </c>
      <c r="B164" t="s">
        <v>814</v>
      </c>
      <c r="C164">
        <v>6.13</v>
      </c>
    </row>
    <row r="165" spans="1:3">
      <c r="A165" t="s">
        <v>501</v>
      </c>
      <c r="B165" t="s">
        <v>855</v>
      </c>
      <c r="C165">
        <v>6</v>
      </c>
    </row>
    <row r="166" spans="1:3">
      <c r="A166" t="s">
        <v>236</v>
      </c>
      <c r="B166" t="s">
        <v>783</v>
      </c>
      <c r="C166">
        <v>5.93</v>
      </c>
    </row>
    <row r="167" spans="1:3">
      <c r="A167" t="s">
        <v>819</v>
      </c>
      <c r="B167" t="s">
        <v>814</v>
      </c>
      <c r="C167">
        <v>5.88</v>
      </c>
    </row>
    <row r="168" spans="1:3">
      <c r="A168" t="s">
        <v>554</v>
      </c>
      <c r="B168" t="s">
        <v>873</v>
      </c>
      <c r="C168">
        <v>5.77</v>
      </c>
    </row>
    <row r="169" spans="1:3">
      <c r="A169" t="s">
        <v>825</v>
      </c>
      <c r="B169" t="s">
        <v>814</v>
      </c>
      <c r="C169">
        <v>5.62</v>
      </c>
    </row>
    <row r="170" spans="1:3">
      <c r="A170" t="s">
        <v>891</v>
      </c>
      <c r="B170" t="s">
        <v>880</v>
      </c>
      <c r="C170">
        <v>5.56</v>
      </c>
    </row>
    <row r="171" spans="1:3">
      <c r="A171" t="s">
        <v>879</v>
      </c>
      <c r="B171" t="s">
        <v>873</v>
      </c>
      <c r="C171">
        <v>5.33</v>
      </c>
    </row>
    <row r="172" spans="1:3">
      <c r="A172" t="s">
        <v>805</v>
      </c>
      <c r="B172" t="s">
        <v>793</v>
      </c>
      <c r="C172">
        <v>5.24</v>
      </c>
    </row>
    <row r="173" spans="1:3">
      <c r="A173" t="s">
        <v>827</v>
      </c>
      <c r="B173" t="s">
        <v>814</v>
      </c>
      <c r="C173">
        <v>5</v>
      </c>
    </row>
    <row r="174" spans="1:3">
      <c r="A174" t="s">
        <v>839</v>
      </c>
      <c r="B174" t="s">
        <v>828</v>
      </c>
      <c r="C174">
        <v>4.67</v>
      </c>
    </row>
    <row r="175" spans="1:3">
      <c r="A175" t="s">
        <v>781</v>
      </c>
      <c r="B175" t="s">
        <v>776</v>
      </c>
      <c r="C175">
        <v>4.33</v>
      </c>
    </row>
    <row r="176" spans="1:3">
      <c r="A176" t="s">
        <v>792</v>
      </c>
      <c r="B176" t="s">
        <v>783</v>
      </c>
      <c r="C176">
        <v>4.2300000000000004</v>
      </c>
    </row>
    <row r="177" spans="1:3">
      <c r="A177" t="s">
        <v>821</v>
      </c>
      <c r="B177" t="s">
        <v>814</v>
      </c>
      <c r="C177">
        <v>3.85</v>
      </c>
    </row>
    <row r="178" spans="1:3">
      <c r="A178" t="s">
        <v>291</v>
      </c>
      <c r="B178" t="s">
        <v>814</v>
      </c>
      <c r="C178">
        <v>3.12</v>
      </c>
    </row>
    <row r="179" spans="1:3">
      <c r="A179" t="s">
        <v>813</v>
      </c>
      <c r="B179" t="s">
        <v>806</v>
      </c>
      <c r="C179">
        <v>1.82</v>
      </c>
    </row>
    <row r="180" spans="1:3">
      <c r="A180" t="s">
        <v>782</v>
      </c>
      <c r="B180" t="s">
        <v>776</v>
      </c>
      <c r="C180">
        <v>0.77</v>
      </c>
    </row>
  </sheetData>
  <sortState ref="A2:C180">
    <sortCondition descending="1" ref="C12"/>
  </sortState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280"/>
  <sheetViews>
    <sheetView workbookViewId="0"/>
  </sheetViews>
  <sheetFormatPr defaultRowHeight="15"/>
  <cols>
    <col min="1" max="1" width="32.85546875" bestFit="1" customWidth="1"/>
    <col min="2" max="2" width="29.28515625" bestFit="1" customWidth="1"/>
    <col min="3" max="3" width="6" bestFit="1" customWidth="1"/>
    <col min="5" max="5" width="18.140625" bestFit="1" customWidth="1"/>
  </cols>
  <sheetData>
    <row r="1" spans="1:6">
      <c r="A1" s="1" t="s">
        <v>0</v>
      </c>
      <c r="B1" s="1" t="s">
        <v>1</v>
      </c>
      <c r="C1" s="1" t="s">
        <v>2</v>
      </c>
    </row>
    <row r="2" spans="1:6">
      <c r="A2" t="s">
        <v>3</v>
      </c>
      <c r="B2" t="s">
        <v>970</v>
      </c>
      <c r="C2">
        <v>25.15</v>
      </c>
    </row>
    <row r="3" spans="1:6">
      <c r="A3" t="s">
        <v>957</v>
      </c>
      <c r="B3" t="s">
        <v>956</v>
      </c>
      <c r="C3">
        <v>24.18</v>
      </c>
      <c r="E3" t="s">
        <v>7</v>
      </c>
      <c r="F3">
        <f>AVERAGE(C2:C280)</f>
        <v>13.941505376344089</v>
      </c>
    </row>
    <row r="4" spans="1:6">
      <c r="A4" t="s">
        <v>18</v>
      </c>
      <c r="B4" t="s">
        <v>956</v>
      </c>
      <c r="C4">
        <v>23.69</v>
      </c>
      <c r="E4" t="s">
        <v>9</v>
      </c>
      <c r="F4">
        <f>MEDIAN(C2:C280)</f>
        <v>13.77</v>
      </c>
    </row>
    <row r="5" spans="1:6">
      <c r="A5" t="s">
        <v>10</v>
      </c>
      <c r="B5" t="s">
        <v>1014</v>
      </c>
      <c r="C5">
        <v>23.45</v>
      </c>
      <c r="E5" t="s">
        <v>12</v>
      </c>
      <c r="F5">
        <f>QUARTILE(C2:C280,3)</f>
        <v>16.899999999999999</v>
      </c>
    </row>
    <row r="6" spans="1:6">
      <c r="A6" t="s">
        <v>8</v>
      </c>
      <c r="B6" t="s">
        <v>983</v>
      </c>
      <c r="C6">
        <v>23.4</v>
      </c>
      <c r="E6" t="s">
        <v>15</v>
      </c>
      <c r="F6">
        <f>QUARTILE(C2:C280,1)</f>
        <v>10.875</v>
      </c>
    </row>
    <row r="7" spans="1:6">
      <c r="A7" t="s">
        <v>5</v>
      </c>
      <c r="B7" t="s">
        <v>983</v>
      </c>
      <c r="C7">
        <v>22.87</v>
      </c>
      <c r="E7" t="s">
        <v>17</v>
      </c>
      <c r="F7">
        <f>STDEVP(C2:C280)</f>
        <v>4.3108614045517779</v>
      </c>
    </row>
    <row r="8" spans="1:6">
      <c r="A8" t="s">
        <v>33</v>
      </c>
      <c r="B8" t="s">
        <v>970</v>
      </c>
      <c r="C8">
        <v>22.69</v>
      </c>
    </row>
    <row r="9" spans="1:6">
      <c r="A9" t="s">
        <v>16</v>
      </c>
      <c r="B9" t="s">
        <v>905</v>
      </c>
      <c r="C9">
        <v>22.2</v>
      </c>
    </row>
    <row r="10" spans="1:6">
      <c r="A10" t="s">
        <v>42</v>
      </c>
      <c r="B10" t="s">
        <v>983</v>
      </c>
      <c r="C10">
        <v>22.03</v>
      </c>
    </row>
    <row r="11" spans="1:6">
      <c r="A11" t="s">
        <v>393</v>
      </c>
      <c r="B11" t="s">
        <v>983</v>
      </c>
      <c r="C11">
        <v>21.88</v>
      </c>
    </row>
    <row r="12" spans="1:6">
      <c r="A12" t="s">
        <v>27</v>
      </c>
      <c r="B12" t="s">
        <v>1014</v>
      </c>
      <c r="C12">
        <v>21.68</v>
      </c>
    </row>
    <row r="13" spans="1:6">
      <c r="A13" t="s">
        <v>1015</v>
      </c>
      <c r="B13" t="s">
        <v>1014</v>
      </c>
      <c r="C13">
        <v>21.63</v>
      </c>
    </row>
    <row r="14" spans="1:6">
      <c r="A14" t="s">
        <v>28</v>
      </c>
      <c r="B14" t="s">
        <v>979</v>
      </c>
      <c r="C14">
        <v>21.58</v>
      </c>
    </row>
    <row r="15" spans="1:6">
      <c r="A15" t="s">
        <v>984</v>
      </c>
      <c r="B15" t="s">
        <v>983</v>
      </c>
      <c r="C15">
        <v>21.45</v>
      </c>
    </row>
    <row r="16" spans="1:6">
      <c r="A16" t="s">
        <v>55</v>
      </c>
      <c r="B16" t="s">
        <v>979</v>
      </c>
      <c r="C16">
        <v>21.38</v>
      </c>
    </row>
    <row r="17" spans="1:3">
      <c r="A17" t="s">
        <v>743</v>
      </c>
      <c r="B17" t="s">
        <v>1013</v>
      </c>
      <c r="C17">
        <v>21.21</v>
      </c>
    </row>
    <row r="18" spans="1:3">
      <c r="A18" t="s">
        <v>596</v>
      </c>
      <c r="B18" t="s">
        <v>905</v>
      </c>
      <c r="C18">
        <v>21.07</v>
      </c>
    </row>
    <row r="19" spans="1:3">
      <c r="A19" t="s">
        <v>940</v>
      </c>
      <c r="B19" t="s">
        <v>939</v>
      </c>
      <c r="C19">
        <v>21.04</v>
      </c>
    </row>
    <row r="20" spans="1:3">
      <c r="A20" t="s">
        <v>133</v>
      </c>
      <c r="B20" t="s">
        <v>1013</v>
      </c>
      <c r="C20">
        <v>20.8</v>
      </c>
    </row>
    <row r="21" spans="1:3">
      <c r="A21" t="s">
        <v>32</v>
      </c>
      <c r="B21" t="s">
        <v>979</v>
      </c>
      <c r="C21">
        <v>20.76</v>
      </c>
    </row>
    <row r="22" spans="1:3">
      <c r="A22" t="s">
        <v>1016</v>
      </c>
      <c r="B22" t="s">
        <v>1014</v>
      </c>
      <c r="C22">
        <v>20.68</v>
      </c>
    </row>
    <row r="23" spans="1:3">
      <c r="A23" t="s">
        <v>402</v>
      </c>
      <c r="B23" t="s">
        <v>983</v>
      </c>
      <c r="C23">
        <v>20.62</v>
      </c>
    </row>
    <row r="24" spans="1:3">
      <c r="A24" t="s">
        <v>19</v>
      </c>
      <c r="B24" t="s">
        <v>905</v>
      </c>
      <c r="C24">
        <v>20.57</v>
      </c>
    </row>
    <row r="25" spans="1:3">
      <c r="A25" t="s">
        <v>26</v>
      </c>
      <c r="B25" t="s">
        <v>956</v>
      </c>
      <c r="C25">
        <v>20.36</v>
      </c>
    </row>
    <row r="26" spans="1:3">
      <c r="A26" t="s">
        <v>912</v>
      </c>
      <c r="B26" t="s">
        <v>911</v>
      </c>
      <c r="C26">
        <v>20.28</v>
      </c>
    </row>
    <row r="27" spans="1:3">
      <c r="A27" t="s">
        <v>907</v>
      </c>
      <c r="B27" t="s">
        <v>905</v>
      </c>
      <c r="C27">
        <v>20.25</v>
      </c>
    </row>
    <row r="28" spans="1:3">
      <c r="A28" t="s">
        <v>343</v>
      </c>
      <c r="B28" t="s">
        <v>1013</v>
      </c>
      <c r="C28">
        <v>20.25</v>
      </c>
    </row>
    <row r="29" spans="1:3">
      <c r="A29" t="s">
        <v>72</v>
      </c>
      <c r="B29" t="s">
        <v>1014</v>
      </c>
      <c r="C29">
        <v>20.05</v>
      </c>
    </row>
    <row r="30" spans="1:3">
      <c r="A30" t="s">
        <v>44</v>
      </c>
      <c r="B30" t="s">
        <v>1013</v>
      </c>
      <c r="C30">
        <v>19.95</v>
      </c>
    </row>
    <row r="31" spans="1:3">
      <c r="A31" t="s">
        <v>598</v>
      </c>
      <c r="B31" t="s">
        <v>905</v>
      </c>
      <c r="C31">
        <v>19.940000000000001</v>
      </c>
    </row>
    <row r="32" spans="1:3">
      <c r="A32" t="s">
        <v>796</v>
      </c>
      <c r="B32" t="s">
        <v>898</v>
      </c>
      <c r="C32">
        <v>19.77</v>
      </c>
    </row>
    <row r="33" spans="1:3">
      <c r="A33" t="s">
        <v>399</v>
      </c>
      <c r="B33" t="s">
        <v>983</v>
      </c>
      <c r="C33">
        <v>19.760000000000002</v>
      </c>
    </row>
    <row r="34" spans="1:3">
      <c r="A34" t="s">
        <v>116</v>
      </c>
      <c r="B34" t="s">
        <v>1013</v>
      </c>
      <c r="C34">
        <v>19.649999999999999</v>
      </c>
    </row>
    <row r="35" spans="1:3">
      <c r="A35" t="s">
        <v>199</v>
      </c>
      <c r="B35" t="s">
        <v>979</v>
      </c>
      <c r="C35">
        <v>19.29</v>
      </c>
    </row>
    <row r="36" spans="1:3">
      <c r="A36" t="s">
        <v>38</v>
      </c>
      <c r="B36" t="s">
        <v>972</v>
      </c>
      <c r="C36">
        <v>19.22</v>
      </c>
    </row>
    <row r="37" spans="1:3">
      <c r="A37" t="s">
        <v>1009</v>
      </c>
      <c r="B37" t="s">
        <v>1013</v>
      </c>
      <c r="C37">
        <v>18.97</v>
      </c>
    </row>
    <row r="38" spans="1:3">
      <c r="A38" t="s">
        <v>54</v>
      </c>
      <c r="B38" t="s">
        <v>979</v>
      </c>
      <c r="C38">
        <v>18.940000000000001</v>
      </c>
    </row>
    <row r="39" spans="1:3">
      <c r="A39" t="s">
        <v>1035</v>
      </c>
      <c r="B39" t="s">
        <v>1033</v>
      </c>
      <c r="C39">
        <v>18.899999999999999</v>
      </c>
    </row>
    <row r="40" spans="1:3">
      <c r="A40" t="s">
        <v>398</v>
      </c>
      <c r="B40" t="s">
        <v>983</v>
      </c>
      <c r="C40">
        <v>18.89</v>
      </c>
    </row>
    <row r="41" spans="1:3">
      <c r="A41" t="s">
        <v>985</v>
      </c>
      <c r="B41" t="s">
        <v>983</v>
      </c>
      <c r="C41">
        <v>18.87</v>
      </c>
    </row>
    <row r="42" spans="1:3">
      <c r="A42" t="s">
        <v>980</v>
      </c>
      <c r="B42" t="s">
        <v>979</v>
      </c>
      <c r="C42">
        <v>18.850000000000001</v>
      </c>
    </row>
    <row r="43" spans="1:3">
      <c r="A43" t="s">
        <v>535</v>
      </c>
      <c r="B43" t="s">
        <v>979</v>
      </c>
      <c r="C43">
        <v>18.850000000000001</v>
      </c>
    </row>
    <row r="44" spans="1:3">
      <c r="A44" t="s">
        <v>82</v>
      </c>
      <c r="B44" t="s">
        <v>972</v>
      </c>
      <c r="C44">
        <v>18.75</v>
      </c>
    </row>
    <row r="45" spans="1:3">
      <c r="A45" t="s">
        <v>534</v>
      </c>
      <c r="B45" t="s">
        <v>979</v>
      </c>
      <c r="C45">
        <v>18.739999999999998</v>
      </c>
    </row>
    <row r="46" spans="1:3">
      <c r="A46" t="s">
        <v>84</v>
      </c>
      <c r="B46" t="s">
        <v>950</v>
      </c>
      <c r="C46">
        <v>18.57</v>
      </c>
    </row>
    <row r="47" spans="1:3">
      <c r="A47" t="s">
        <v>420</v>
      </c>
      <c r="B47" t="s">
        <v>950</v>
      </c>
      <c r="C47">
        <v>18.52</v>
      </c>
    </row>
    <row r="48" spans="1:3">
      <c r="A48" t="s">
        <v>794</v>
      </c>
      <c r="B48" t="s">
        <v>898</v>
      </c>
      <c r="C48">
        <v>18.5</v>
      </c>
    </row>
    <row r="49" spans="1:3">
      <c r="A49" t="s">
        <v>51</v>
      </c>
      <c r="B49" t="s">
        <v>956</v>
      </c>
      <c r="C49">
        <v>18.440000000000001</v>
      </c>
    </row>
    <row r="50" spans="1:3">
      <c r="A50" t="s">
        <v>122</v>
      </c>
      <c r="B50" t="s">
        <v>950</v>
      </c>
      <c r="C50">
        <v>18.43</v>
      </c>
    </row>
    <row r="51" spans="1:3">
      <c r="A51" t="s">
        <v>141</v>
      </c>
      <c r="B51" t="s">
        <v>983</v>
      </c>
      <c r="C51">
        <v>18.36</v>
      </c>
    </row>
    <row r="52" spans="1:3">
      <c r="A52" t="s">
        <v>599</v>
      </c>
      <c r="B52" t="s">
        <v>905</v>
      </c>
      <c r="C52">
        <v>18.309999999999999</v>
      </c>
    </row>
    <row r="53" spans="1:3">
      <c r="A53" t="s">
        <v>597</v>
      </c>
      <c r="B53" t="s">
        <v>905</v>
      </c>
      <c r="C53">
        <v>18.29</v>
      </c>
    </row>
    <row r="54" spans="1:3">
      <c r="A54" t="s">
        <v>56</v>
      </c>
      <c r="B54" t="s">
        <v>979</v>
      </c>
      <c r="C54">
        <v>18.29</v>
      </c>
    </row>
    <row r="55" spans="1:3">
      <c r="A55" t="s">
        <v>795</v>
      </c>
      <c r="B55" t="s">
        <v>898</v>
      </c>
      <c r="C55">
        <v>18.079999999999998</v>
      </c>
    </row>
    <row r="56" spans="1:3">
      <c r="A56" t="s">
        <v>973</v>
      </c>
      <c r="B56" t="s">
        <v>972</v>
      </c>
      <c r="C56">
        <v>17.86</v>
      </c>
    </row>
    <row r="57" spans="1:3">
      <c r="A57" t="s">
        <v>655</v>
      </c>
      <c r="B57" t="s">
        <v>983</v>
      </c>
      <c r="C57">
        <v>17.77</v>
      </c>
    </row>
    <row r="58" spans="1:3">
      <c r="A58" t="s">
        <v>604</v>
      </c>
      <c r="B58" t="s">
        <v>905</v>
      </c>
      <c r="C58">
        <v>17.75</v>
      </c>
    </row>
    <row r="59" spans="1:3">
      <c r="A59" t="s">
        <v>355</v>
      </c>
      <c r="B59" t="s">
        <v>1050</v>
      </c>
      <c r="C59">
        <v>17.55</v>
      </c>
    </row>
    <row r="60" spans="1:3">
      <c r="A60" t="s">
        <v>946</v>
      </c>
      <c r="B60" t="s">
        <v>939</v>
      </c>
      <c r="C60">
        <v>17.53</v>
      </c>
    </row>
    <row r="61" spans="1:3">
      <c r="A61" t="s">
        <v>77</v>
      </c>
      <c r="B61" t="s">
        <v>983</v>
      </c>
      <c r="C61">
        <v>17.440000000000001</v>
      </c>
    </row>
    <row r="62" spans="1:3">
      <c r="A62" t="s">
        <v>171</v>
      </c>
      <c r="B62" t="s">
        <v>1014</v>
      </c>
      <c r="C62">
        <v>17.43</v>
      </c>
    </row>
    <row r="63" spans="1:3">
      <c r="A63" t="s">
        <v>696</v>
      </c>
      <c r="B63" t="s">
        <v>893</v>
      </c>
      <c r="C63">
        <v>17.34</v>
      </c>
    </row>
    <row r="64" spans="1:3">
      <c r="A64" t="s">
        <v>139</v>
      </c>
      <c r="B64" t="s">
        <v>972</v>
      </c>
      <c r="C64">
        <v>17.32</v>
      </c>
    </row>
    <row r="65" spans="1:3">
      <c r="A65" t="s">
        <v>971</v>
      </c>
      <c r="B65" t="s">
        <v>970</v>
      </c>
      <c r="C65">
        <v>17.29</v>
      </c>
    </row>
    <row r="66" spans="1:3">
      <c r="A66" t="s">
        <v>994</v>
      </c>
      <c r="B66" t="s">
        <v>993</v>
      </c>
      <c r="C66">
        <v>17.14</v>
      </c>
    </row>
    <row r="67" spans="1:3">
      <c r="A67" t="s">
        <v>105</v>
      </c>
      <c r="B67" t="s">
        <v>950</v>
      </c>
      <c r="C67">
        <v>17.12</v>
      </c>
    </row>
    <row r="68" spans="1:3">
      <c r="A68" t="s">
        <v>695</v>
      </c>
      <c r="B68" t="s">
        <v>893</v>
      </c>
      <c r="C68">
        <v>17.09</v>
      </c>
    </row>
    <row r="69" spans="1:3">
      <c r="A69" t="s">
        <v>975</v>
      </c>
      <c r="B69" t="s">
        <v>972</v>
      </c>
      <c r="C69">
        <v>17.059999999999999</v>
      </c>
    </row>
    <row r="70" spans="1:3">
      <c r="A70" t="s">
        <v>600</v>
      </c>
      <c r="B70" t="s">
        <v>905</v>
      </c>
      <c r="C70">
        <v>17.010000000000002</v>
      </c>
    </row>
    <row r="71" spans="1:3">
      <c r="A71" t="s">
        <v>81</v>
      </c>
      <c r="B71" t="s">
        <v>1014</v>
      </c>
      <c r="C71">
        <v>16.98</v>
      </c>
    </row>
    <row r="72" spans="1:3">
      <c r="A72" t="s">
        <v>894</v>
      </c>
      <c r="B72" t="s">
        <v>893</v>
      </c>
      <c r="C72">
        <v>16.82</v>
      </c>
    </row>
    <row r="73" spans="1:3">
      <c r="A73" t="s">
        <v>949</v>
      </c>
      <c r="B73" t="s">
        <v>939</v>
      </c>
      <c r="C73">
        <v>16.82</v>
      </c>
    </row>
    <row r="74" spans="1:3">
      <c r="A74" t="s">
        <v>519</v>
      </c>
      <c r="B74" t="s">
        <v>1024</v>
      </c>
      <c r="C74">
        <v>16.75</v>
      </c>
    </row>
    <row r="75" spans="1:3">
      <c r="A75" t="s">
        <v>123</v>
      </c>
      <c r="B75" t="s">
        <v>970</v>
      </c>
      <c r="C75">
        <v>16.739999999999998</v>
      </c>
    </row>
    <row r="76" spans="1:3">
      <c r="A76" t="s">
        <v>578</v>
      </c>
      <c r="B76" t="s">
        <v>898</v>
      </c>
      <c r="C76">
        <v>16.71</v>
      </c>
    </row>
    <row r="77" spans="1:3">
      <c r="A77" t="s">
        <v>106</v>
      </c>
      <c r="B77" t="s">
        <v>1013</v>
      </c>
      <c r="C77">
        <v>16.670000000000002</v>
      </c>
    </row>
    <row r="78" spans="1:3">
      <c r="A78" t="s">
        <v>1017</v>
      </c>
      <c r="B78" t="s">
        <v>1014</v>
      </c>
      <c r="C78">
        <v>16.670000000000002</v>
      </c>
    </row>
    <row r="79" spans="1:3">
      <c r="A79" t="s">
        <v>923</v>
      </c>
      <c r="B79" t="s">
        <v>922</v>
      </c>
      <c r="C79">
        <v>16.579999999999998</v>
      </c>
    </row>
    <row r="80" spans="1:3">
      <c r="A80" t="s">
        <v>961</v>
      </c>
      <c r="B80" t="s">
        <v>956</v>
      </c>
      <c r="C80">
        <v>16.440000000000001</v>
      </c>
    </row>
    <row r="81" spans="1:3">
      <c r="A81" t="s">
        <v>250</v>
      </c>
      <c r="B81" t="s">
        <v>979</v>
      </c>
      <c r="C81">
        <v>16.420000000000002</v>
      </c>
    </row>
    <row r="82" spans="1:3">
      <c r="A82" t="s">
        <v>533</v>
      </c>
      <c r="B82" t="s">
        <v>979</v>
      </c>
      <c r="C82">
        <v>16.36</v>
      </c>
    </row>
    <row r="83" spans="1:3">
      <c r="A83" t="s">
        <v>995</v>
      </c>
      <c r="B83" t="s">
        <v>993</v>
      </c>
      <c r="C83">
        <v>16.23</v>
      </c>
    </row>
    <row r="84" spans="1:3">
      <c r="A84" t="s">
        <v>974</v>
      </c>
      <c r="B84" t="s">
        <v>972</v>
      </c>
      <c r="C84">
        <v>16.2</v>
      </c>
    </row>
    <row r="85" spans="1:3">
      <c r="A85" t="s">
        <v>1034</v>
      </c>
      <c r="B85" t="s">
        <v>1033</v>
      </c>
      <c r="C85">
        <v>16.16</v>
      </c>
    </row>
    <row r="86" spans="1:3">
      <c r="A86" t="s">
        <v>913</v>
      </c>
      <c r="B86" t="s">
        <v>911</v>
      </c>
      <c r="C86">
        <v>16.13</v>
      </c>
    </row>
    <row r="87" spans="1:3">
      <c r="A87" t="s">
        <v>87</v>
      </c>
      <c r="B87" t="s">
        <v>972</v>
      </c>
      <c r="C87">
        <v>16.079999999999998</v>
      </c>
    </row>
    <row r="88" spans="1:3">
      <c r="A88" t="s">
        <v>944</v>
      </c>
      <c r="B88" t="s">
        <v>939</v>
      </c>
      <c r="C88">
        <v>16.059999999999999</v>
      </c>
    </row>
    <row r="89" spans="1:3">
      <c r="A89" t="s">
        <v>521</v>
      </c>
      <c r="B89" t="s">
        <v>1024</v>
      </c>
      <c r="C89">
        <v>16.04</v>
      </c>
    </row>
    <row r="90" spans="1:3">
      <c r="A90" t="s">
        <v>951</v>
      </c>
      <c r="B90" t="s">
        <v>950</v>
      </c>
      <c r="C90">
        <v>16</v>
      </c>
    </row>
    <row r="91" spans="1:3">
      <c r="A91" t="s">
        <v>522</v>
      </c>
      <c r="B91" t="s">
        <v>1024</v>
      </c>
      <c r="C91">
        <v>16</v>
      </c>
    </row>
    <row r="92" spans="1:3">
      <c r="A92" t="s">
        <v>214</v>
      </c>
      <c r="B92" t="s">
        <v>983</v>
      </c>
      <c r="C92">
        <v>15.99</v>
      </c>
    </row>
    <row r="93" spans="1:3">
      <c r="A93" t="s">
        <v>177</v>
      </c>
      <c r="B93" t="s">
        <v>970</v>
      </c>
      <c r="C93">
        <v>15.9</v>
      </c>
    </row>
    <row r="94" spans="1:3">
      <c r="A94" t="s">
        <v>986</v>
      </c>
      <c r="B94" t="s">
        <v>983</v>
      </c>
      <c r="C94">
        <v>15.9</v>
      </c>
    </row>
    <row r="95" spans="1:3">
      <c r="A95" t="s">
        <v>945</v>
      </c>
      <c r="B95" t="s">
        <v>939</v>
      </c>
      <c r="C95">
        <v>15.89</v>
      </c>
    </row>
    <row r="96" spans="1:3">
      <c r="A96" t="s">
        <v>932</v>
      </c>
      <c r="B96" t="s">
        <v>931</v>
      </c>
      <c r="C96">
        <v>15.83</v>
      </c>
    </row>
    <row r="97" spans="1:3">
      <c r="A97" t="s">
        <v>899</v>
      </c>
      <c r="B97" t="s">
        <v>898</v>
      </c>
      <c r="C97">
        <v>15.82</v>
      </c>
    </row>
    <row r="98" spans="1:3">
      <c r="A98" t="s">
        <v>959</v>
      </c>
      <c r="B98" t="s">
        <v>956</v>
      </c>
      <c r="C98">
        <v>15.78</v>
      </c>
    </row>
    <row r="99" spans="1:3">
      <c r="A99" t="s">
        <v>43</v>
      </c>
      <c r="B99" t="s">
        <v>972</v>
      </c>
      <c r="C99">
        <v>15.77</v>
      </c>
    </row>
    <row r="100" spans="1:3">
      <c r="A100" t="s">
        <v>1012</v>
      </c>
      <c r="B100" t="s">
        <v>1013</v>
      </c>
      <c r="C100">
        <v>15.77</v>
      </c>
    </row>
    <row r="101" spans="1:3">
      <c r="A101" t="s">
        <v>908</v>
      </c>
      <c r="B101" t="s">
        <v>905</v>
      </c>
      <c r="C101">
        <v>15.63</v>
      </c>
    </row>
    <row r="102" spans="1:3">
      <c r="A102" t="s">
        <v>906</v>
      </c>
      <c r="B102" t="s">
        <v>905</v>
      </c>
      <c r="C102">
        <v>15.57</v>
      </c>
    </row>
    <row r="103" spans="1:3">
      <c r="A103" t="s">
        <v>1036</v>
      </c>
      <c r="B103" t="s">
        <v>1033</v>
      </c>
      <c r="C103">
        <v>15.47</v>
      </c>
    </row>
    <row r="104" spans="1:3">
      <c r="A104" t="s">
        <v>1019</v>
      </c>
      <c r="B104" t="s">
        <v>1014</v>
      </c>
      <c r="C104">
        <v>15.43</v>
      </c>
    </row>
    <row r="105" spans="1:3">
      <c r="A105" t="s">
        <v>603</v>
      </c>
      <c r="B105" t="s">
        <v>905</v>
      </c>
      <c r="C105">
        <v>15.42</v>
      </c>
    </row>
    <row r="106" spans="1:3">
      <c r="A106" t="s">
        <v>941</v>
      </c>
      <c r="B106" t="s">
        <v>939</v>
      </c>
      <c r="C106">
        <v>15.42</v>
      </c>
    </row>
    <row r="107" spans="1:3">
      <c r="A107" t="s">
        <v>909</v>
      </c>
      <c r="B107" t="s">
        <v>905</v>
      </c>
      <c r="C107">
        <v>15.41</v>
      </c>
    </row>
    <row r="108" spans="1:3">
      <c r="A108" t="s">
        <v>358</v>
      </c>
      <c r="B108" t="s">
        <v>1050</v>
      </c>
      <c r="C108">
        <v>15.31</v>
      </c>
    </row>
    <row r="109" spans="1:3">
      <c r="A109" t="s">
        <v>962</v>
      </c>
      <c r="B109" t="s">
        <v>956</v>
      </c>
      <c r="C109">
        <v>15.29</v>
      </c>
    </row>
    <row r="110" spans="1:3">
      <c r="A110" t="s">
        <v>958</v>
      </c>
      <c r="B110" t="s">
        <v>956</v>
      </c>
      <c r="C110">
        <v>15.26</v>
      </c>
    </row>
    <row r="111" spans="1:3">
      <c r="A111" t="s">
        <v>126</v>
      </c>
      <c r="B111" t="s">
        <v>979</v>
      </c>
      <c r="C111">
        <v>15.21</v>
      </c>
    </row>
    <row r="112" spans="1:3">
      <c r="A112" t="s">
        <v>1010</v>
      </c>
      <c r="B112" t="s">
        <v>1013</v>
      </c>
      <c r="C112">
        <v>15.13</v>
      </c>
    </row>
    <row r="113" spans="1:3">
      <c r="A113" t="s">
        <v>987</v>
      </c>
      <c r="B113" t="s">
        <v>983</v>
      </c>
      <c r="C113">
        <v>15.12</v>
      </c>
    </row>
    <row r="114" spans="1:3">
      <c r="A114" t="s">
        <v>78</v>
      </c>
      <c r="B114" t="s">
        <v>1013</v>
      </c>
      <c r="C114">
        <v>15.12</v>
      </c>
    </row>
    <row r="115" spans="1:3">
      <c r="A115" t="s">
        <v>960</v>
      </c>
      <c r="B115" t="s">
        <v>956</v>
      </c>
      <c r="C115">
        <v>15.06</v>
      </c>
    </row>
    <row r="116" spans="1:3">
      <c r="A116" t="s">
        <v>915</v>
      </c>
      <c r="B116" t="s">
        <v>911</v>
      </c>
      <c r="C116">
        <v>15</v>
      </c>
    </row>
    <row r="117" spans="1:3">
      <c r="A117" t="s">
        <v>183</v>
      </c>
      <c r="B117" t="s">
        <v>983</v>
      </c>
      <c r="C117">
        <v>15</v>
      </c>
    </row>
    <row r="118" spans="1:3">
      <c r="A118" t="s">
        <v>924</v>
      </c>
      <c r="B118" t="s">
        <v>922</v>
      </c>
      <c r="C118">
        <v>14.92</v>
      </c>
    </row>
    <row r="119" spans="1:3">
      <c r="A119" t="s">
        <v>614</v>
      </c>
      <c r="B119" t="s">
        <v>905</v>
      </c>
      <c r="C119">
        <v>14.84</v>
      </c>
    </row>
    <row r="120" spans="1:3">
      <c r="A120" t="s">
        <v>1011</v>
      </c>
      <c r="B120" t="s">
        <v>1013</v>
      </c>
      <c r="C120">
        <v>14.76</v>
      </c>
    </row>
    <row r="121" spans="1:3">
      <c r="A121" t="s">
        <v>769</v>
      </c>
      <c r="B121" t="s">
        <v>905</v>
      </c>
      <c r="C121">
        <v>14.73</v>
      </c>
    </row>
    <row r="122" spans="1:3">
      <c r="A122" t="s">
        <v>386</v>
      </c>
      <c r="B122" t="s">
        <v>979</v>
      </c>
      <c r="C122">
        <v>14.7</v>
      </c>
    </row>
    <row r="123" spans="1:3">
      <c r="A123" t="s">
        <v>964</v>
      </c>
      <c r="B123" t="s">
        <v>956</v>
      </c>
      <c r="C123">
        <v>14.6</v>
      </c>
    </row>
    <row r="124" spans="1:3">
      <c r="A124" t="s">
        <v>539</v>
      </c>
      <c r="B124" t="s">
        <v>979</v>
      </c>
      <c r="C124">
        <v>14.6</v>
      </c>
    </row>
    <row r="125" spans="1:3">
      <c r="A125" t="s">
        <v>537</v>
      </c>
      <c r="B125" t="s">
        <v>979</v>
      </c>
      <c r="C125">
        <v>14.51</v>
      </c>
    </row>
    <row r="126" spans="1:3">
      <c r="A126" t="s">
        <v>540</v>
      </c>
      <c r="B126" t="s">
        <v>979</v>
      </c>
      <c r="C126">
        <v>14.39</v>
      </c>
    </row>
    <row r="127" spans="1:3">
      <c r="A127" t="s">
        <v>657</v>
      </c>
      <c r="B127" t="s">
        <v>983</v>
      </c>
      <c r="C127">
        <v>14.29</v>
      </c>
    </row>
    <row r="128" spans="1:3">
      <c r="A128" t="s">
        <v>988</v>
      </c>
      <c r="B128" t="s">
        <v>983</v>
      </c>
      <c r="C128">
        <v>14.29</v>
      </c>
    </row>
    <row r="129" spans="1:3">
      <c r="A129" t="s">
        <v>194</v>
      </c>
      <c r="B129" t="s">
        <v>979</v>
      </c>
      <c r="C129">
        <v>14.26</v>
      </c>
    </row>
    <row r="130" spans="1:3">
      <c r="A130" t="s">
        <v>1018</v>
      </c>
      <c r="B130" t="s">
        <v>1014</v>
      </c>
      <c r="C130">
        <v>14.25</v>
      </c>
    </row>
    <row r="131" spans="1:3">
      <c r="A131" t="s">
        <v>700</v>
      </c>
      <c r="B131" t="s">
        <v>893</v>
      </c>
      <c r="C131">
        <v>14.22</v>
      </c>
    </row>
    <row r="132" spans="1:3">
      <c r="A132" t="s">
        <v>601</v>
      </c>
      <c r="B132" t="s">
        <v>905</v>
      </c>
      <c r="C132">
        <v>14.21</v>
      </c>
    </row>
    <row r="133" spans="1:3">
      <c r="A133" t="s">
        <v>942</v>
      </c>
      <c r="B133" t="s">
        <v>939</v>
      </c>
      <c r="C133">
        <v>14.19</v>
      </c>
    </row>
    <row r="134" spans="1:3">
      <c r="A134" t="s">
        <v>103</v>
      </c>
      <c r="B134" t="s">
        <v>972</v>
      </c>
      <c r="C134">
        <v>14</v>
      </c>
    </row>
    <row r="135" spans="1:3">
      <c r="A135" t="s">
        <v>346</v>
      </c>
      <c r="B135" t="s">
        <v>1013</v>
      </c>
      <c r="C135">
        <v>14</v>
      </c>
    </row>
    <row r="136" spans="1:3">
      <c r="A136" t="s">
        <v>943</v>
      </c>
      <c r="B136" t="s">
        <v>939</v>
      </c>
      <c r="C136">
        <v>13.93</v>
      </c>
    </row>
    <row r="137" spans="1:3">
      <c r="A137" t="s">
        <v>996</v>
      </c>
      <c r="B137" t="s">
        <v>993</v>
      </c>
      <c r="C137">
        <v>13.82</v>
      </c>
    </row>
    <row r="138" spans="1:3">
      <c r="A138" t="s">
        <v>195</v>
      </c>
      <c r="B138" t="s">
        <v>972</v>
      </c>
      <c r="C138">
        <v>13.81</v>
      </c>
    </row>
    <row r="139" spans="1:3">
      <c r="A139" t="s">
        <v>523</v>
      </c>
      <c r="B139" t="s">
        <v>1024</v>
      </c>
      <c r="C139">
        <v>13.81</v>
      </c>
    </row>
    <row r="140" spans="1:3">
      <c r="A140" t="s">
        <v>918</v>
      </c>
      <c r="B140" t="s">
        <v>911</v>
      </c>
      <c r="C140">
        <v>13.77</v>
      </c>
    </row>
    <row r="141" spans="1:3">
      <c r="A141" t="s">
        <v>97</v>
      </c>
      <c r="B141" t="s">
        <v>950</v>
      </c>
      <c r="C141">
        <v>13.77</v>
      </c>
    </row>
    <row r="142" spans="1:3">
      <c r="A142" t="s">
        <v>1006</v>
      </c>
      <c r="B142" t="s">
        <v>993</v>
      </c>
      <c r="C142">
        <v>13.75</v>
      </c>
    </row>
    <row r="143" spans="1:3">
      <c r="A143" t="s">
        <v>1021</v>
      </c>
      <c r="B143" t="s">
        <v>1014</v>
      </c>
      <c r="C143">
        <v>13.75</v>
      </c>
    </row>
    <row r="144" spans="1:3">
      <c r="A144" t="s">
        <v>525</v>
      </c>
      <c r="B144" t="s">
        <v>1024</v>
      </c>
      <c r="C144">
        <v>13.66</v>
      </c>
    </row>
    <row r="145" spans="1:3">
      <c r="A145" t="s">
        <v>1037</v>
      </c>
      <c r="B145" t="s">
        <v>1033</v>
      </c>
      <c r="C145">
        <v>13.59</v>
      </c>
    </row>
    <row r="146" spans="1:3">
      <c r="A146" t="s">
        <v>997</v>
      </c>
      <c r="B146" t="s">
        <v>993</v>
      </c>
      <c r="C146">
        <v>13.58</v>
      </c>
    </row>
    <row r="147" spans="1:3">
      <c r="A147" t="s">
        <v>1002</v>
      </c>
      <c r="B147" t="s">
        <v>993</v>
      </c>
      <c r="C147">
        <v>13.57</v>
      </c>
    </row>
    <row r="148" spans="1:3">
      <c r="A148" t="s">
        <v>124</v>
      </c>
      <c r="B148" t="s">
        <v>983</v>
      </c>
      <c r="C148">
        <v>13.49</v>
      </c>
    </row>
    <row r="149" spans="1:3">
      <c r="A149" t="s">
        <v>151</v>
      </c>
      <c r="B149" t="s">
        <v>972</v>
      </c>
      <c r="C149">
        <v>13.43</v>
      </c>
    </row>
    <row r="150" spans="1:3">
      <c r="A150" t="s">
        <v>927</v>
      </c>
      <c r="B150" t="s">
        <v>922</v>
      </c>
      <c r="C150">
        <v>13.42</v>
      </c>
    </row>
    <row r="151" spans="1:3">
      <c r="A151" t="s">
        <v>1025</v>
      </c>
      <c r="B151" t="s">
        <v>1024</v>
      </c>
      <c r="C151">
        <v>13.4</v>
      </c>
    </row>
    <row r="152" spans="1:3">
      <c r="A152" t="s">
        <v>222</v>
      </c>
      <c r="B152" t="s">
        <v>972</v>
      </c>
      <c r="C152">
        <v>13.28</v>
      </c>
    </row>
    <row r="153" spans="1:3">
      <c r="A153" t="s">
        <v>112</v>
      </c>
      <c r="B153" t="s">
        <v>970</v>
      </c>
      <c r="C153">
        <v>13.25</v>
      </c>
    </row>
    <row r="154" spans="1:3">
      <c r="A154" t="s">
        <v>644</v>
      </c>
      <c r="B154" t="s">
        <v>950</v>
      </c>
      <c r="C154">
        <v>13.22</v>
      </c>
    </row>
    <row r="155" spans="1:3">
      <c r="A155" t="s">
        <v>1038</v>
      </c>
      <c r="B155" t="s">
        <v>1033</v>
      </c>
      <c r="C155">
        <v>13.19</v>
      </c>
    </row>
    <row r="156" spans="1:3">
      <c r="A156" t="s">
        <v>914</v>
      </c>
      <c r="B156" t="s">
        <v>911</v>
      </c>
      <c r="C156">
        <v>13.11</v>
      </c>
    </row>
    <row r="157" spans="1:3">
      <c r="A157" t="s">
        <v>900</v>
      </c>
      <c r="B157" t="s">
        <v>898</v>
      </c>
      <c r="C157">
        <v>13.09</v>
      </c>
    </row>
    <row r="158" spans="1:3">
      <c r="A158" t="s">
        <v>797</v>
      </c>
      <c r="B158" t="s">
        <v>898</v>
      </c>
      <c r="C158">
        <v>12.95</v>
      </c>
    </row>
    <row r="159" spans="1:3">
      <c r="A159" t="s">
        <v>925</v>
      </c>
      <c r="B159" t="s">
        <v>922</v>
      </c>
      <c r="C159">
        <v>12.9</v>
      </c>
    </row>
    <row r="160" spans="1:3">
      <c r="A160" t="s">
        <v>766</v>
      </c>
      <c r="B160" t="s">
        <v>905</v>
      </c>
      <c r="C160">
        <v>12.83</v>
      </c>
    </row>
    <row r="161" spans="1:3">
      <c r="A161" t="s">
        <v>623</v>
      </c>
      <c r="B161" t="s">
        <v>905</v>
      </c>
      <c r="C161">
        <v>12.78</v>
      </c>
    </row>
    <row r="162" spans="1:3">
      <c r="A162" t="s">
        <v>926</v>
      </c>
      <c r="B162" t="s">
        <v>922</v>
      </c>
      <c r="C162">
        <v>12.73</v>
      </c>
    </row>
    <row r="163" spans="1:3">
      <c r="A163" t="s">
        <v>989</v>
      </c>
      <c r="B163" t="s">
        <v>983</v>
      </c>
      <c r="C163">
        <v>12.71</v>
      </c>
    </row>
    <row r="164" spans="1:3">
      <c r="A164" t="s">
        <v>999</v>
      </c>
      <c r="B164" t="s">
        <v>993</v>
      </c>
      <c r="C164">
        <v>12.67</v>
      </c>
    </row>
    <row r="165" spans="1:3">
      <c r="A165" t="s">
        <v>162</v>
      </c>
      <c r="B165" t="s">
        <v>983</v>
      </c>
      <c r="C165">
        <v>12.66</v>
      </c>
    </row>
    <row r="166" spans="1:3">
      <c r="A166" t="s">
        <v>947</v>
      </c>
      <c r="B166" t="s">
        <v>939</v>
      </c>
      <c r="C166">
        <v>12.65</v>
      </c>
    </row>
    <row r="167" spans="1:3">
      <c r="A167" t="s">
        <v>976</v>
      </c>
      <c r="B167" t="s">
        <v>972</v>
      </c>
      <c r="C167">
        <v>12.57</v>
      </c>
    </row>
    <row r="168" spans="1:3">
      <c r="A168" t="s">
        <v>910</v>
      </c>
      <c r="B168" t="s">
        <v>905</v>
      </c>
      <c r="C168">
        <v>12.56</v>
      </c>
    </row>
    <row r="169" spans="1:3">
      <c r="A169" t="s">
        <v>992</v>
      </c>
      <c r="B169" t="s">
        <v>983</v>
      </c>
      <c r="C169">
        <v>12.55</v>
      </c>
    </row>
    <row r="170" spans="1:3">
      <c r="A170" t="s">
        <v>895</v>
      </c>
      <c r="B170" t="s">
        <v>893</v>
      </c>
      <c r="C170">
        <v>12.43</v>
      </c>
    </row>
    <row r="171" spans="1:3">
      <c r="A171" t="s">
        <v>933</v>
      </c>
      <c r="B171" t="s">
        <v>931</v>
      </c>
      <c r="C171">
        <v>12.42</v>
      </c>
    </row>
    <row r="172" spans="1:3">
      <c r="A172" t="s">
        <v>403</v>
      </c>
      <c r="B172" t="s">
        <v>983</v>
      </c>
      <c r="C172">
        <v>12.33</v>
      </c>
    </row>
    <row r="173" spans="1:3">
      <c r="A173" t="s">
        <v>1027</v>
      </c>
      <c r="B173" t="s">
        <v>1024</v>
      </c>
      <c r="C173">
        <v>12.33</v>
      </c>
    </row>
    <row r="174" spans="1:3">
      <c r="A174" t="s">
        <v>954</v>
      </c>
      <c r="B174" t="s">
        <v>950</v>
      </c>
      <c r="C174">
        <v>12.16</v>
      </c>
    </row>
    <row r="175" spans="1:3">
      <c r="A175" t="s">
        <v>1000</v>
      </c>
      <c r="B175" t="s">
        <v>993</v>
      </c>
      <c r="C175">
        <v>12.11</v>
      </c>
    </row>
    <row r="176" spans="1:3">
      <c r="A176" t="s">
        <v>1026</v>
      </c>
      <c r="B176" t="s">
        <v>1024</v>
      </c>
      <c r="C176">
        <v>12.04</v>
      </c>
    </row>
    <row r="177" spans="1:3">
      <c r="A177" t="s">
        <v>953</v>
      </c>
      <c r="B177" t="s">
        <v>979</v>
      </c>
      <c r="C177">
        <v>11.9</v>
      </c>
    </row>
    <row r="178" spans="1:3">
      <c r="A178" t="s">
        <v>928</v>
      </c>
      <c r="B178" t="s">
        <v>922</v>
      </c>
      <c r="C178">
        <v>11.88</v>
      </c>
    </row>
    <row r="179" spans="1:3">
      <c r="A179" t="s">
        <v>1023</v>
      </c>
      <c r="B179" t="s">
        <v>1014</v>
      </c>
      <c r="C179">
        <v>11.88</v>
      </c>
    </row>
    <row r="180" spans="1:3">
      <c r="A180" t="s">
        <v>147</v>
      </c>
      <c r="B180" t="s">
        <v>972</v>
      </c>
      <c r="C180">
        <v>11.85</v>
      </c>
    </row>
    <row r="181" spans="1:3">
      <c r="A181" t="s">
        <v>1030</v>
      </c>
      <c r="B181" t="s">
        <v>1024</v>
      </c>
      <c r="C181">
        <v>11.83</v>
      </c>
    </row>
    <row r="182" spans="1:3">
      <c r="A182" t="s">
        <v>520</v>
      </c>
      <c r="B182" t="s">
        <v>1024</v>
      </c>
      <c r="C182">
        <v>11.8</v>
      </c>
    </row>
    <row r="183" spans="1:3">
      <c r="A183" t="s">
        <v>109</v>
      </c>
      <c r="B183" t="s">
        <v>972</v>
      </c>
      <c r="C183">
        <v>11.67</v>
      </c>
    </row>
    <row r="184" spans="1:3">
      <c r="A184" t="s">
        <v>990</v>
      </c>
      <c r="B184" t="s">
        <v>983</v>
      </c>
      <c r="C184">
        <v>11.67</v>
      </c>
    </row>
    <row r="185" spans="1:3">
      <c r="A185" t="s">
        <v>1004</v>
      </c>
      <c r="B185" t="s">
        <v>993</v>
      </c>
      <c r="C185">
        <v>11.67</v>
      </c>
    </row>
    <row r="186" spans="1:3">
      <c r="A186" t="s">
        <v>919</v>
      </c>
      <c r="B186" t="s">
        <v>911</v>
      </c>
      <c r="C186">
        <v>11.62</v>
      </c>
    </row>
    <row r="187" spans="1:3">
      <c r="A187" t="s">
        <v>129</v>
      </c>
      <c r="B187" t="s">
        <v>979</v>
      </c>
      <c r="C187">
        <v>11.62</v>
      </c>
    </row>
    <row r="188" spans="1:3">
      <c r="A188" t="s">
        <v>676</v>
      </c>
      <c r="B188" t="s">
        <v>993</v>
      </c>
      <c r="C188">
        <v>11.6</v>
      </c>
    </row>
    <row r="189" spans="1:3">
      <c r="A189" t="s">
        <v>412</v>
      </c>
      <c r="B189" t="s">
        <v>983</v>
      </c>
      <c r="C189">
        <v>11.49</v>
      </c>
    </row>
    <row r="190" spans="1:3">
      <c r="A190" t="s">
        <v>1028</v>
      </c>
      <c r="B190" t="s">
        <v>1024</v>
      </c>
      <c r="C190">
        <v>11.49</v>
      </c>
    </row>
    <row r="191" spans="1:3">
      <c r="A191" t="s">
        <v>1042</v>
      </c>
      <c r="B191" t="s">
        <v>1033</v>
      </c>
      <c r="C191">
        <v>11.49</v>
      </c>
    </row>
    <row r="192" spans="1:3">
      <c r="A192" t="s">
        <v>1051</v>
      </c>
      <c r="B192" t="s">
        <v>1050</v>
      </c>
      <c r="C192">
        <v>11.48</v>
      </c>
    </row>
    <row r="193" spans="1:3">
      <c r="A193" t="s">
        <v>414</v>
      </c>
      <c r="B193" t="s">
        <v>983</v>
      </c>
      <c r="C193">
        <v>11.47</v>
      </c>
    </row>
    <row r="194" spans="1:3">
      <c r="A194" t="s">
        <v>613</v>
      </c>
      <c r="B194" t="s">
        <v>905</v>
      </c>
      <c r="C194">
        <v>11.46</v>
      </c>
    </row>
    <row r="195" spans="1:3">
      <c r="A195" t="s">
        <v>172</v>
      </c>
      <c r="B195" t="s">
        <v>950</v>
      </c>
      <c r="C195">
        <v>11.44</v>
      </c>
    </row>
    <row r="196" spans="1:3">
      <c r="A196" t="s">
        <v>916</v>
      </c>
      <c r="B196" t="s">
        <v>911</v>
      </c>
      <c r="C196">
        <v>11.38</v>
      </c>
    </row>
    <row r="197" spans="1:3">
      <c r="A197" t="s">
        <v>920</v>
      </c>
      <c r="B197" t="s">
        <v>911</v>
      </c>
      <c r="C197">
        <v>11.37</v>
      </c>
    </row>
    <row r="198" spans="1:3">
      <c r="A198" t="s">
        <v>1020</v>
      </c>
      <c r="B198" t="s">
        <v>1014</v>
      </c>
      <c r="C198">
        <v>11.27</v>
      </c>
    </row>
    <row r="199" spans="1:3">
      <c r="A199" t="s">
        <v>538</v>
      </c>
      <c r="B199" t="s">
        <v>979</v>
      </c>
      <c r="C199">
        <v>11.21</v>
      </c>
    </row>
    <row r="200" spans="1:3">
      <c r="A200" t="s">
        <v>952</v>
      </c>
      <c r="B200" t="s">
        <v>950</v>
      </c>
      <c r="C200">
        <v>11.2</v>
      </c>
    </row>
    <row r="201" spans="1:3">
      <c r="A201" t="s">
        <v>965</v>
      </c>
      <c r="B201" t="s">
        <v>956</v>
      </c>
      <c r="C201">
        <v>11.18</v>
      </c>
    </row>
    <row r="202" spans="1:3">
      <c r="A202" t="s">
        <v>876</v>
      </c>
      <c r="B202" t="s">
        <v>979</v>
      </c>
      <c r="C202">
        <v>11.18</v>
      </c>
    </row>
    <row r="203" spans="1:3">
      <c r="A203" t="s">
        <v>1001</v>
      </c>
      <c r="B203" t="s">
        <v>993</v>
      </c>
      <c r="C203">
        <v>11.17</v>
      </c>
    </row>
    <row r="204" spans="1:3">
      <c r="A204" t="s">
        <v>211</v>
      </c>
      <c r="B204" t="s">
        <v>972</v>
      </c>
      <c r="C204">
        <v>11.13</v>
      </c>
    </row>
    <row r="205" spans="1:3">
      <c r="A205" t="s">
        <v>991</v>
      </c>
      <c r="B205" t="s">
        <v>983</v>
      </c>
      <c r="C205">
        <v>11.11</v>
      </c>
    </row>
    <row r="206" spans="1:3">
      <c r="A206" t="s">
        <v>981</v>
      </c>
      <c r="B206" t="s">
        <v>979</v>
      </c>
      <c r="C206">
        <v>11.08</v>
      </c>
    </row>
    <row r="207" spans="1:3">
      <c r="A207" t="s">
        <v>1045</v>
      </c>
      <c r="B207" t="s">
        <v>1033</v>
      </c>
      <c r="C207">
        <v>11.07</v>
      </c>
    </row>
    <row r="208" spans="1:3">
      <c r="A208" t="s">
        <v>901</v>
      </c>
      <c r="B208" t="s">
        <v>898</v>
      </c>
      <c r="C208">
        <v>11.02</v>
      </c>
    </row>
    <row r="209" spans="1:3">
      <c r="A209" t="s">
        <v>704</v>
      </c>
      <c r="B209" t="s">
        <v>893</v>
      </c>
      <c r="C209">
        <v>10.98</v>
      </c>
    </row>
    <row r="210" spans="1:3">
      <c r="A210" t="s">
        <v>982</v>
      </c>
      <c r="B210" t="s">
        <v>979</v>
      </c>
      <c r="C210">
        <v>10.96</v>
      </c>
    </row>
    <row r="211" spans="1:3">
      <c r="A211" t="s">
        <v>978</v>
      </c>
      <c r="B211" t="s">
        <v>972</v>
      </c>
      <c r="C211">
        <v>10.79</v>
      </c>
    </row>
    <row r="212" spans="1:3">
      <c r="A212" t="s">
        <v>977</v>
      </c>
      <c r="B212" t="s">
        <v>972</v>
      </c>
      <c r="C212">
        <v>10.53</v>
      </c>
    </row>
    <row r="213" spans="1:3">
      <c r="A213" t="s">
        <v>1048</v>
      </c>
      <c r="B213" t="s">
        <v>1033</v>
      </c>
      <c r="C213">
        <v>10.53</v>
      </c>
    </row>
    <row r="214" spans="1:3">
      <c r="A214" t="s">
        <v>576</v>
      </c>
      <c r="B214" t="s">
        <v>898</v>
      </c>
      <c r="C214">
        <v>10.46</v>
      </c>
    </row>
    <row r="215" spans="1:3">
      <c r="A215" t="s">
        <v>902</v>
      </c>
      <c r="B215" t="s">
        <v>898</v>
      </c>
      <c r="C215">
        <v>10.32</v>
      </c>
    </row>
    <row r="216" spans="1:3">
      <c r="A216" t="s">
        <v>1043</v>
      </c>
      <c r="B216" t="s">
        <v>1033</v>
      </c>
      <c r="C216">
        <v>10.26</v>
      </c>
    </row>
    <row r="217" spans="1:3">
      <c r="A217" t="s">
        <v>675</v>
      </c>
      <c r="B217" t="s">
        <v>993</v>
      </c>
      <c r="C217">
        <v>10.24</v>
      </c>
    </row>
    <row r="218" spans="1:3">
      <c r="A218" t="s">
        <v>438</v>
      </c>
      <c r="B218" t="s">
        <v>983</v>
      </c>
      <c r="C218">
        <v>10.17</v>
      </c>
    </row>
    <row r="219" spans="1:3">
      <c r="A219" t="s">
        <v>1040</v>
      </c>
      <c r="B219" t="s">
        <v>1033</v>
      </c>
      <c r="C219">
        <v>10.15</v>
      </c>
    </row>
    <row r="220" spans="1:3">
      <c r="A220" t="s">
        <v>526</v>
      </c>
      <c r="B220" t="s">
        <v>1024</v>
      </c>
      <c r="C220">
        <v>10.09</v>
      </c>
    </row>
    <row r="221" spans="1:3">
      <c r="A221" t="s">
        <v>903</v>
      </c>
      <c r="B221" t="s">
        <v>898</v>
      </c>
      <c r="C221">
        <v>10</v>
      </c>
    </row>
    <row r="222" spans="1:3">
      <c r="A222" t="s">
        <v>692</v>
      </c>
      <c r="B222" t="s">
        <v>911</v>
      </c>
      <c r="C222">
        <v>10</v>
      </c>
    </row>
    <row r="223" spans="1:3">
      <c r="A223" t="s">
        <v>948</v>
      </c>
      <c r="B223" t="s">
        <v>939</v>
      </c>
      <c r="C223">
        <v>10</v>
      </c>
    </row>
    <row r="224" spans="1:3">
      <c r="A224" t="s">
        <v>238</v>
      </c>
      <c r="B224" t="s">
        <v>972</v>
      </c>
      <c r="C224">
        <v>10</v>
      </c>
    </row>
    <row r="225" spans="1:3">
      <c r="A225" t="s">
        <v>1039</v>
      </c>
      <c r="B225" t="s">
        <v>1033</v>
      </c>
      <c r="C225">
        <v>10</v>
      </c>
    </row>
    <row r="226" spans="1:3">
      <c r="A226" t="s">
        <v>1049</v>
      </c>
      <c r="B226" t="s">
        <v>1033</v>
      </c>
      <c r="C226">
        <v>10</v>
      </c>
    </row>
    <row r="227" spans="1:3">
      <c r="A227" t="s">
        <v>245</v>
      </c>
      <c r="B227" t="s">
        <v>972</v>
      </c>
      <c r="C227">
        <v>9.8800000000000008</v>
      </c>
    </row>
    <row r="228" spans="1:3">
      <c r="A228" t="s">
        <v>205</v>
      </c>
      <c r="B228" t="s">
        <v>972</v>
      </c>
      <c r="C228">
        <v>9.86</v>
      </c>
    </row>
    <row r="229" spans="1:3">
      <c r="A229" t="s">
        <v>369</v>
      </c>
      <c r="B229" t="s">
        <v>1050</v>
      </c>
      <c r="C229">
        <v>9.7100000000000009</v>
      </c>
    </row>
    <row r="230" spans="1:3">
      <c r="A230" t="s">
        <v>998</v>
      </c>
      <c r="B230" t="s">
        <v>993</v>
      </c>
      <c r="C230">
        <v>9.67</v>
      </c>
    </row>
    <row r="231" spans="1:3">
      <c r="A231" t="s">
        <v>904</v>
      </c>
      <c r="B231" t="s">
        <v>898</v>
      </c>
      <c r="C231">
        <v>9.65</v>
      </c>
    </row>
    <row r="232" spans="1:3">
      <c r="A232" t="s">
        <v>930</v>
      </c>
      <c r="B232" t="s">
        <v>922</v>
      </c>
      <c r="C232">
        <v>9.5399999999999991</v>
      </c>
    </row>
    <row r="233" spans="1:3">
      <c r="A233" t="s">
        <v>967</v>
      </c>
      <c r="B233" t="s">
        <v>956</v>
      </c>
      <c r="C233">
        <v>9.3699999999999992</v>
      </c>
    </row>
    <row r="234" spans="1:3">
      <c r="A234" t="s">
        <v>543</v>
      </c>
      <c r="B234" t="s">
        <v>979</v>
      </c>
      <c r="C234">
        <v>9.31</v>
      </c>
    </row>
    <row r="235" spans="1:3">
      <c r="A235" t="s">
        <v>917</v>
      </c>
      <c r="B235" t="s">
        <v>911</v>
      </c>
      <c r="C235">
        <v>9.27</v>
      </c>
    </row>
    <row r="236" spans="1:3">
      <c r="A236" t="s">
        <v>1041</v>
      </c>
      <c r="B236" t="s">
        <v>1033</v>
      </c>
      <c r="C236">
        <v>9.15</v>
      </c>
    </row>
    <row r="237" spans="1:3">
      <c r="A237" t="s">
        <v>936</v>
      </c>
      <c r="B237" t="s">
        <v>931</v>
      </c>
      <c r="C237">
        <v>9.1300000000000008</v>
      </c>
    </row>
    <row r="238" spans="1:3">
      <c r="A238" t="s">
        <v>921</v>
      </c>
      <c r="B238" t="s">
        <v>911</v>
      </c>
      <c r="C238">
        <v>9.0399999999999991</v>
      </c>
    </row>
    <row r="239" spans="1:3">
      <c r="A239" t="s">
        <v>966</v>
      </c>
      <c r="B239" t="s">
        <v>956</v>
      </c>
      <c r="C239">
        <v>8.9600000000000009</v>
      </c>
    </row>
    <row r="240" spans="1:3">
      <c r="A240" t="s">
        <v>969</v>
      </c>
      <c r="B240" t="s">
        <v>956</v>
      </c>
      <c r="C240">
        <v>8.92</v>
      </c>
    </row>
    <row r="241" spans="1:3">
      <c r="A241" t="s">
        <v>227</v>
      </c>
      <c r="B241" t="s">
        <v>979</v>
      </c>
      <c r="C241">
        <v>8.89</v>
      </c>
    </row>
    <row r="242" spans="1:3">
      <c r="A242" t="s">
        <v>531</v>
      </c>
      <c r="B242" t="s">
        <v>1024</v>
      </c>
      <c r="C242">
        <v>8.85</v>
      </c>
    </row>
    <row r="243" spans="1:3">
      <c r="A243" t="s">
        <v>896</v>
      </c>
      <c r="B243" t="s">
        <v>893</v>
      </c>
      <c r="C243">
        <v>8.82</v>
      </c>
    </row>
    <row r="244" spans="1:3">
      <c r="A244" t="s">
        <v>1044</v>
      </c>
      <c r="B244" t="s">
        <v>1033</v>
      </c>
      <c r="C244">
        <v>8.8000000000000007</v>
      </c>
    </row>
    <row r="245" spans="1:3">
      <c r="A245" t="s">
        <v>963</v>
      </c>
      <c r="B245" t="s">
        <v>956</v>
      </c>
      <c r="C245">
        <v>8.75</v>
      </c>
    </row>
    <row r="246" spans="1:3">
      <c r="A246" t="s">
        <v>1008</v>
      </c>
      <c r="B246" t="s">
        <v>993</v>
      </c>
      <c r="C246">
        <v>8.75</v>
      </c>
    </row>
    <row r="247" spans="1:3">
      <c r="A247" t="s">
        <v>250</v>
      </c>
      <c r="B247" t="s">
        <v>950</v>
      </c>
      <c r="C247">
        <v>8.66</v>
      </c>
    </row>
    <row r="248" spans="1:3">
      <c r="A248" t="s">
        <v>765</v>
      </c>
      <c r="B248" t="s">
        <v>905</v>
      </c>
      <c r="C248">
        <v>8.64</v>
      </c>
    </row>
    <row r="249" spans="1:3">
      <c r="A249" t="s">
        <v>585</v>
      </c>
      <c r="B249" t="s">
        <v>979</v>
      </c>
      <c r="C249">
        <v>8.57</v>
      </c>
    </row>
    <row r="250" spans="1:3">
      <c r="A250" t="s">
        <v>1029</v>
      </c>
      <c r="B250" t="s">
        <v>1024</v>
      </c>
      <c r="C250">
        <v>8.49</v>
      </c>
    </row>
    <row r="251" spans="1:3">
      <c r="A251" t="s">
        <v>877</v>
      </c>
      <c r="B251" t="s">
        <v>979</v>
      </c>
      <c r="C251">
        <v>8.4600000000000009</v>
      </c>
    </row>
    <row r="252" spans="1:3">
      <c r="A252" t="s">
        <v>968</v>
      </c>
      <c r="B252" t="s">
        <v>956</v>
      </c>
      <c r="C252">
        <v>8.4</v>
      </c>
    </row>
    <row r="253" spans="1:3">
      <c r="A253" t="s">
        <v>201</v>
      </c>
      <c r="B253" t="s">
        <v>979</v>
      </c>
      <c r="C253">
        <v>8.2899999999999991</v>
      </c>
    </row>
    <row r="254" spans="1:3">
      <c r="A254" t="s">
        <v>267</v>
      </c>
      <c r="B254" t="s">
        <v>950</v>
      </c>
      <c r="C254">
        <v>8.25</v>
      </c>
    </row>
    <row r="255" spans="1:3">
      <c r="A255" t="s">
        <v>1032</v>
      </c>
      <c r="B255" t="s">
        <v>1024</v>
      </c>
      <c r="C255">
        <v>8.24</v>
      </c>
    </row>
    <row r="256" spans="1:3">
      <c r="A256" t="s">
        <v>937</v>
      </c>
      <c r="B256" t="s">
        <v>931</v>
      </c>
      <c r="C256">
        <v>8.16</v>
      </c>
    </row>
    <row r="257" spans="1:3">
      <c r="A257" t="s">
        <v>1046</v>
      </c>
      <c r="B257" t="s">
        <v>1033</v>
      </c>
      <c r="C257">
        <v>8.06</v>
      </c>
    </row>
    <row r="258" spans="1:3">
      <c r="A258" t="s">
        <v>935</v>
      </c>
      <c r="B258" t="s">
        <v>931</v>
      </c>
      <c r="C258">
        <v>7.94</v>
      </c>
    </row>
    <row r="259" spans="1:3">
      <c r="A259" t="s">
        <v>934</v>
      </c>
      <c r="B259" t="s">
        <v>931</v>
      </c>
      <c r="C259">
        <v>7.89</v>
      </c>
    </row>
    <row r="260" spans="1:3">
      <c r="A260" t="s">
        <v>237</v>
      </c>
      <c r="B260" t="s">
        <v>983</v>
      </c>
      <c r="C260">
        <v>7.89</v>
      </c>
    </row>
    <row r="261" spans="1:3">
      <c r="A261" t="s">
        <v>253</v>
      </c>
      <c r="B261" t="s">
        <v>1013</v>
      </c>
      <c r="C261">
        <v>7.71</v>
      </c>
    </row>
    <row r="262" spans="1:3">
      <c r="A262" t="s">
        <v>897</v>
      </c>
      <c r="B262" t="s">
        <v>893</v>
      </c>
      <c r="C262">
        <v>7.69</v>
      </c>
    </row>
    <row r="263" spans="1:3">
      <c r="A263" t="s">
        <v>1005</v>
      </c>
      <c r="B263" t="s">
        <v>993</v>
      </c>
      <c r="C263">
        <v>7.6</v>
      </c>
    </row>
    <row r="264" spans="1:3">
      <c r="A264" t="s">
        <v>587</v>
      </c>
      <c r="B264" t="s">
        <v>898</v>
      </c>
      <c r="C264">
        <v>7.5</v>
      </c>
    </row>
    <row r="265" spans="1:3">
      <c r="A265" t="s">
        <v>929</v>
      </c>
      <c r="B265" t="s">
        <v>922</v>
      </c>
      <c r="C265">
        <v>7.5</v>
      </c>
    </row>
    <row r="266" spans="1:3">
      <c r="A266" t="s">
        <v>1031</v>
      </c>
      <c r="B266" t="s">
        <v>1024</v>
      </c>
      <c r="C266">
        <v>7.43</v>
      </c>
    </row>
    <row r="267" spans="1:3">
      <c r="A267" t="s">
        <v>1007</v>
      </c>
      <c r="B267" t="s">
        <v>993</v>
      </c>
      <c r="C267">
        <v>7.4</v>
      </c>
    </row>
    <row r="268" spans="1:3">
      <c r="A268" t="s">
        <v>617</v>
      </c>
      <c r="B268" t="s">
        <v>905</v>
      </c>
      <c r="C268">
        <v>7.38</v>
      </c>
    </row>
    <row r="269" spans="1:3">
      <c r="A269" t="s">
        <v>801</v>
      </c>
      <c r="B269" t="s">
        <v>898</v>
      </c>
      <c r="C269">
        <v>7.29</v>
      </c>
    </row>
    <row r="270" spans="1:3">
      <c r="A270" t="s">
        <v>622</v>
      </c>
      <c r="B270" t="s">
        <v>905</v>
      </c>
      <c r="C270">
        <v>6.92</v>
      </c>
    </row>
    <row r="271" spans="1:3">
      <c r="A271" t="s">
        <v>269</v>
      </c>
      <c r="B271" t="s">
        <v>972</v>
      </c>
      <c r="C271">
        <v>6.92</v>
      </c>
    </row>
    <row r="272" spans="1:3">
      <c r="A272" t="s">
        <v>348</v>
      </c>
      <c r="B272" t="s">
        <v>1013</v>
      </c>
      <c r="C272">
        <v>6.76</v>
      </c>
    </row>
    <row r="273" spans="1:3">
      <c r="A273" t="s">
        <v>953</v>
      </c>
      <c r="B273" t="s">
        <v>950</v>
      </c>
      <c r="C273">
        <v>6.74</v>
      </c>
    </row>
    <row r="274" spans="1:3">
      <c r="A274" t="s">
        <v>938</v>
      </c>
      <c r="B274" t="s">
        <v>931</v>
      </c>
      <c r="C274">
        <v>6.56</v>
      </c>
    </row>
    <row r="275" spans="1:3">
      <c r="A275" t="s">
        <v>528</v>
      </c>
      <c r="B275" t="s">
        <v>1024</v>
      </c>
      <c r="C275">
        <v>6.45</v>
      </c>
    </row>
    <row r="276" spans="1:3">
      <c r="A276" t="s">
        <v>1003</v>
      </c>
      <c r="B276" t="s">
        <v>993</v>
      </c>
      <c r="C276">
        <v>6.19</v>
      </c>
    </row>
    <row r="277" spans="1:3">
      <c r="A277" t="s">
        <v>1022</v>
      </c>
      <c r="B277" t="s">
        <v>1014</v>
      </c>
      <c r="C277">
        <v>6.11</v>
      </c>
    </row>
    <row r="278" spans="1:3">
      <c r="A278" t="s">
        <v>1047</v>
      </c>
      <c r="B278" t="s">
        <v>1033</v>
      </c>
      <c r="C278">
        <v>5.76</v>
      </c>
    </row>
    <row r="279" spans="1:3">
      <c r="A279" t="s">
        <v>583</v>
      </c>
      <c r="B279" t="s">
        <v>970</v>
      </c>
      <c r="C279">
        <v>5.56</v>
      </c>
    </row>
    <row r="280" spans="1:3">
      <c r="A280" t="s">
        <v>955</v>
      </c>
      <c r="B280" t="s">
        <v>950</v>
      </c>
      <c r="C280">
        <v>3.57</v>
      </c>
    </row>
  </sheetData>
  <sortState ref="A2:C280">
    <sortCondition descending="1" ref="C263"/>
  </sortState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362"/>
  <sheetViews>
    <sheetView topLeftCell="A1191" workbookViewId="0">
      <selection activeCell="A1208" sqref="A1208"/>
    </sheetView>
  </sheetViews>
  <sheetFormatPr defaultRowHeight="15"/>
  <cols>
    <col min="1" max="1" width="32.85546875" bestFit="1" customWidth="1"/>
    <col min="2" max="2" width="29.28515625" bestFit="1" customWidth="1"/>
    <col min="3" max="3" width="5.5703125" bestFit="1" customWidth="1"/>
    <col min="4" max="4" width="7.42578125" customWidth="1"/>
    <col min="6" max="6" width="18.140625" bestFit="1" customWidth="1"/>
  </cols>
  <sheetData>
    <row r="1" spans="1:7">
      <c r="A1" s="1" t="s">
        <v>0</v>
      </c>
      <c r="B1" s="1" t="s">
        <v>1</v>
      </c>
      <c r="C1" s="1" t="s">
        <v>1052</v>
      </c>
      <c r="D1" s="1" t="s">
        <v>2</v>
      </c>
    </row>
    <row r="2" spans="1:7">
      <c r="A2" t="s">
        <v>586</v>
      </c>
      <c r="B2" t="s">
        <v>573</v>
      </c>
      <c r="C2" t="s">
        <v>1055</v>
      </c>
      <c r="D2">
        <v>9.3000000000000007</v>
      </c>
    </row>
    <row r="3" spans="1:7">
      <c r="A3" t="s">
        <v>396</v>
      </c>
      <c r="B3" t="s">
        <v>392</v>
      </c>
      <c r="C3" t="s">
        <v>1054</v>
      </c>
      <c r="D3">
        <v>21.26</v>
      </c>
      <c r="F3" t="s">
        <v>7</v>
      </c>
      <c r="G3">
        <f>AVERAGE(D2:D1362)</f>
        <v>12.754182234123025</v>
      </c>
    </row>
    <row r="4" spans="1:7">
      <c r="A4" t="s">
        <v>857</v>
      </c>
      <c r="B4" t="s">
        <v>856</v>
      </c>
      <c r="C4" t="s">
        <v>1057</v>
      </c>
      <c r="D4">
        <v>24.66</v>
      </c>
      <c r="F4" t="s">
        <v>9</v>
      </c>
      <c r="G4">
        <f>MEDIAN(D2:D1362)</f>
        <v>12.46</v>
      </c>
    </row>
    <row r="5" spans="1:7">
      <c r="A5" t="s">
        <v>865</v>
      </c>
      <c r="B5" t="s">
        <v>856</v>
      </c>
      <c r="C5" t="s">
        <v>1057</v>
      </c>
      <c r="D5">
        <v>18.28</v>
      </c>
      <c r="F5" t="s">
        <v>12</v>
      </c>
      <c r="G5">
        <f>QUARTILE(D2:D1362,3)</f>
        <v>16.43</v>
      </c>
    </row>
    <row r="6" spans="1:7">
      <c r="A6" t="s">
        <v>372</v>
      </c>
      <c r="B6" t="s">
        <v>354</v>
      </c>
      <c r="C6" t="s">
        <v>1054</v>
      </c>
      <c r="D6">
        <v>3.33</v>
      </c>
      <c r="F6" t="s">
        <v>15</v>
      </c>
      <c r="G6">
        <f>QUARTILE(D2:D1362,1)</f>
        <v>9</v>
      </c>
    </row>
    <row r="7" spans="1:7">
      <c r="A7" t="s">
        <v>374</v>
      </c>
      <c r="B7" t="s">
        <v>354</v>
      </c>
      <c r="C7" t="s">
        <v>1054</v>
      </c>
      <c r="D7">
        <v>5</v>
      </c>
      <c r="F7" t="s">
        <v>17</v>
      </c>
      <c r="G7">
        <f>STDEVP(D2:D1362)</f>
        <v>4.9363809818137234</v>
      </c>
    </row>
    <row r="8" spans="1:7">
      <c r="A8" t="s">
        <v>373</v>
      </c>
      <c r="B8" t="s">
        <v>354</v>
      </c>
      <c r="C8" t="s">
        <v>1054</v>
      </c>
      <c r="D8">
        <v>9.23</v>
      </c>
      <c r="F8" t="s">
        <v>1059</v>
      </c>
      <c r="G8">
        <f>G3+G7</f>
        <v>17.690563215936749</v>
      </c>
    </row>
    <row r="9" spans="1:7">
      <c r="A9" t="s">
        <v>421</v>
      </c>
      <c r="B9" t="s">
        <v>35</v>
      </c>
      <c r="C9" t="s">
        <v>1056</v>
      </c>
      <c r="D9">
        <v>16.79</v>
      </c>
      <c r="F9" t="s">
        <v>1060</v>
      </c>
      <c r="G9">
        <f>G3-G7</f>
        <v>7.8178012523093017</v>
      </c>
    </row>
    <row r="10" spans="1:7">
      <c r="A10" t="s">
        <v>421</v>
      </c>
      <c r="B10" t="s">
        <v>418</v>
      </c>
      <c r="C10" t="s">
        <v>1054</v>
      </c>
      <c r="D10">
        <v>13.97</v>
      </c>
      <c r="F10" t="s">
        <v>1061</v>
      </c>
      <c r="G10">
        <f>G3+(2*G7)</f>
        <v>22.626944197750472</v>
      </c>
    </row>
    <row r="11" spans="1:7">
      <c r="A11" t="s">
        <v>362</v>
      </c>
      <c r="B11" t="s">
        <v>354</v>
      </c>
      <c r="C11" t="s">
        <v>1054</v>
      </c>
      <c r="D11">
        <v>7.72</v>
      </c>
      <c r="F11" t="s">
        <v>1062</v>
      </c>
      <c r="G11">
        <f>G3-(2*G7)</f>
        <v>2.8814202704955783</v>
      </c>
    </row>
    <row r="12" spans="1:7">
      <c r="A12" t="s">
        <v>371</v>
      </c>
      <c r="B12" t="s">
        <v>354</v>
      </c>
      <c r="C12" t="s">
        <v>1054</v>
      </c>
      <c r="D12">
        <v>5.29</v>
      </c>
    </row>
    <row r="13" spans="1:7">
      <c r="A13" t="s">
        <v>375</v>
      </c>
      <c r="B13" t="s">
        <v>354</v>
      </c>
      <c r="C13" t="s">
        <v>1054</v>
      </c>
      <c r="D13">
        <v>0.91</v>
      </c>
    </row>
    <row r="14" spans="1:7">
      <c r="A14" t="s">
        <v>363</v>
      </c>
      <c r="B14" t="s">
        <v>354</v>
      </c>
      <c r="C14" t="s">
        <v>1054</v>
      </c>
      <c r="D14">
        <v>2.2200000000000002</v>
      </c>
    </row>
    <row r="15" spans="1:7">
      <c r="A15" t="s">
        <v>447</v>
      </c>
      <c r="B15" t="s">
        <v>441</v>
      </c>
      <c r="C15" t="s">
        <v>1054</v>
      </c>
      <c r="D15">
        <v>16.03</v>
      </c>
    </row>
    <row r="16" spans="1:7">
      <c r="A16" t="s">
        <v>702</v>
      </c>
      <c r="B16" t="s">
        <v>694</v>
      </c>
      <c r="C16" t="s">
        <v>1056</v>
      </c>
      <c r="D16">
        <v>10.79</v>
      </c>
    </row>
    <row r="17" spans="1:4">
      <c r="A17" t="s">
        <v>703</v>
      </c>
      <c r="B17" t="s">
        <v>694</v>
      </c>
      <c r="C17" t="s">
        <v>1056</v>
      </c>
      <c r="D17">
        <v>8.0399999999999991</v>
      </c>
    </row>
    <row r="18" spans="1:4">
      <c r="A18" t="s">
        <v>406</v>
      </c>
      <c r="B18" t="s">
        <v>392</v>
      </c>
      <c r="C18" t="s">
        <v>1054</v>
      </c>
      <c r="D18">
        <v>11.97</v>
      </c>
    </row>
    <row r="19" spans="1:4">
      <c r="A19" t="s">
        <v>355</v>
      </c>
      <c r="B19" t="s">
        <v>1050</v>
      </c>
      <c r="C19" t="s">
        <v>1058</v>
      </c>
      <c r="D19">
        <v>17.55</v>
      </c>
    </row>
    <row r="20" spans="1:4">
      <c r="A20" t="s">
        <v>355</v>
      </c>
      <c r="B20" t="s">
        <v>354</v>
      </c>
      <c r="C20" t="s">
        <v>1054</v>
      </c>
      <c r="D20">
        <v>14.68</v>
      </c>
    </row>
    <row r="21" spans="1:4">
      <c r="A21" t="s">
        <v>358</v>
      </c>
      <c r="B21" t="s">
        <v>1050</v>
      </c>
      <c r="C21" t="s">
        <v>1058</v>
      </c>
      <c r="D21">
        <v>15.31</v>
      </c>
    </row>
    <row r="22" spans="1:4">
      <c r="A22" t="s">
        <v>358</v>
      </c>
      <c r="B22" t="s">
        <v>354</v>
      </c>
      <c r="C22" t="s">
        <v>1054</v>
      </c>
      <c r="D22">
        <v>10.71</v>
      </c>
    </row>
    <row r="23" spans="1:4">
      <c r="A23" t="s">
        <v>357</v>
      </c>
      <c r="B23" t="s">
        <v>354</v>
      </c>
      <c r="C23" t="s">
        <v>1054</v>
      </c>
      <c r="D23">
        <v>13.36</v>
      </c>
    </row>
    <row r="24" spans="1:4">
      <c r="A24" t="s">
        <v>601</v>
      </c>
      <c r="B24" t="s">
        <v>905</v>
      </c>
      <c r="C24" t="s">
        <v>1058</v>
      </c>
      <c r="D24">
        <v>14.21</v>
      </c>
    </row>
    <row r="25" spans="1:4">
      <c r="A25" t="s">
        <v>601</v>
      </c>
      <c r="B25" t="s">
        <v>594</v>
      </c>
      <c r="C25" t="s">
        <v>1055</v>
      </c>
      <c r="D25">
        <v>11.91</v>
      </c>
    </row>
    <row r="26" spans="1:4">
      <c r="A26" t="s">
        <v>323</v>
      </c>
      <c r="B26" t="s">
        <v>315</v>
      </c>
      <c r="C26" t="s">
        <v>1054</v>
      </c>
      <c r="D26">
        <v>10.210000000000001</v>
      </c>
    </row>
    <row r="27" spans="1:4">
      <c r="A27" t="s">
        <v>325</v>
      </c>
      <c r="B27" t="s">
        <v>315</v>
      </c>
      <c r="C27" t="s">
        <v>1054</v>
      </c>
      <c r="D27">
        <v>5.86</v>
      </c>
    </row>
    <row r="28" spans="1:4">
      <c r="A28" t="s">
        <v>44</v>
      </c>
      <c r="B28" t="s">
        <v>828</v>
      </c>
      <c r="C28" t="s">
        <v>1057</v>
      </c>
      <c r="D28">
        <v>22.13</v>
      </c>
    </row>
    <row r="29" spans="1:4">
      <c r="A29" t="s">
        <v>44</v>
      </c>
      <c r="B29" t="s">
        <v>342</v>
      </c>
      <c r="C29" t="s">
        <v>1054</v>
      </c>
      <c r="D29">
        <v>21.66</v>
      </c>
    </row>
    <row r="30" spans="1:4">
      <c r="A30" t="s">
        <v>44</v>
      </c>
      <c r="B30" t="s">
        <v>742</v>
      </c>
      <c r="C30" t="s">
        <v>1056</v>
      </c>
      <c r="D30">
        <v>21.24</v>
      </c>
    </row>
    <row r="31" spans="1:4">
      <c r="A31" t="s">
        <v>44</v>
      </c>
      <c r="B31" t="s">
        <v>1013</v>
      </c>
      <c r="C31" t="s">
        <v>1058</v>
      </c>
      <c r="D31">
        <v>19.95</v>
      </c>
    </row>
    <row r="32" spans="1:4">
      <c r="A32" t="s">
        <v>44</v>
      </c>
      <c r="B32" t="s">
        <v>21</v>
      </c>
      <c r="C32" t="s">
        <v>1053</v>
      </c>
      <c r="D32">
        <v>18.72</v>
      </c>
    </row>
    <row r="33" spans="1:4">
      <c r="A33" t="s">
        <v>116</v>
      </c>
      <c r="B33" t="s">
        <v>1013</v>
      </c>
      <c r="C33" t="s">
        <v>1058</v>
      </c>
      <c r="D33">
        <v>19.649999999999999</v>
      </c>
    </row>
    <row r="34" spans="1:4">
      <c r="A34" t="s">
        <v>116</v>
      </c>
      <c r="B34" t="s">
        <v>828</v>
      </c>
      <c r="C34" t="s">
        <v>1057</v>
      </c>
      <c r="D34">
        <v>17.93</v>
      </c>
    </row>
    <row r="35" spans="1:4">
      <c r="A35" t="s">
        <v>116</v>
      </c>
      <c r="B35" t="s">
        <v>342</v>
      </c>
      <c r="C35" t="s">
        <v>1054</v>
      </c>
      <c r="D35">
        <v>15.86</v>
      </c>
    </row>
    <row r="36" spans="1:4">
      <c r="A36" t="s">
        <v>116</v>
      </c>
      <c r="B36" t="s">
        <v>742</v>
      </c>
      <c r="C36" t="s">
        <v>1056</v>
      </c>
      <c r="D36">
        <v>15.64</v>
      </c>
    </row>
    <row r="37" spans="1:4">
      <c r="A37" t="s">
        <v>116</v>
      </c>
      <c r="B37" t="s">
        <v>21</v>
      </c>
      <c r="C37" t="s">
        <v>1053</v>
      </c>
      <c r="D37">
        <v>13.62</v>
      </c>
    </row>
    <row r="38" spans="1:4">
      <c r="A38" t="s">
        <v>106</v>
      </c>
      <c r="B38" t="s">
        <v>742</v>
      </c>
      <c r="C38" t="s">
        <v>1056</v>
      </c>
      <c r="D38">
        <v>19.89</v>
      </c>
    </row>
    <row r="39" spans="1:4">
      <c r="A39" t="s">
        <v>106</v>
      </c>
      <c r="B39" t="s">
        <v>1013</v>
      </c>
      <c r="C39" t="s">
        <v>1058</v>
      </c>
      <c r="D39">
        <v>16.670000000000002</v>
      </c>
    </row>
    <row r="40" spans="1:4">
      <c r="A40" t="s">
        <v>106</v>
      </c>
      <c r="B40" t="s">
        <v>828</v>
      </c>
      <c r="C40" t="s">
        <v>1057</v>
      </c>
      <c r="D40">
        <v>16.61</v>
      </c>
    </row>
    <row r="41" spans="1:4">
      <c r="A41" t="s">
        <v>106</v>
      </c>
      <c r="B41" t="s">
        <v>21</v>
      </c>
      <c r="C41" t="s">
        <v>1053</v>
      </c>
      <c r="D41">
        <v>14.29</v>
      </c>
    </row>
    <row r="42" spans="1:4">
      <c r="A42" t="s">
        <v>106</v>
      </c>
      <c r="B42" t="s">
        <v>342</v>
      </c>
      <c r="C42" t="s">
        <v>1054</v>
      </c>
      <c r="D42">
        <v>13.19</v>
      </c>
    </row>
    <row r="43" spans="1:4">
      <c r="A43" t="s">
        <v>130</v>
      </c>
      <c r="B43" t="s">
        <v>742</v>
      </c>
      <c r="C43" t="s">
        <v>1056</v>
      </c>
      <c r="D43">
        <v>16.37</v>
      </c>
    </row>
    <row r="44" spans="1:4">
      <c r="A44" t="s">
        <v>130</v>
      </c>
      <c r="B44" t="s">
        <v>828</v>
      </c>
      <c r="C44" t="s">
        <v>1057</v>
      </c>
      <c r="D44">
        <v>14.29</v>
      </c>
    </row>
    <row r="45" spans="1:4">
      <c r="A45" t="s">
        <v>130</v>
      </c>
      <c r="B45" t="s">
        <v>21</v>
      </c>
      <c r="C45" t="s">
        <v>1053</v>
      </c>
      <c r="D45">
        <v>13.12</v>
      </c>
    </row>
    <row r="46" spans="1:4">
      <c r="A46" t="s">
        <v>130</v>
      </c>
      <c r="B46" t="s">
        <v>342</v>
      </c>
      <c r="C46" t="s">
        <v>1054</v>
      </c>
      <c r="D46">
        <v>13.04</v>
      </c>
    </row>
    <row r="47" spans="1:4">
      <c r="A47" t="s">
        <v>831</v>
      </c>
      <c r="B47" t="s">
        <v>828</v>
      </c>
      <c r="C47" t="s">
        <v>1057</v>
      </c>
      <c r="D47">
        <v>15.33</v>
      </c>
    </row>
    <row r="48" spans="1:4">
      <c r="A48" t="s">
        <v>798</v>
      </c>
      <c r="B48" t="s">
        <v>793</v>
      </c>
      <c r="C48" t="s">
        <v>1057</v>
      </c>
      <c r="D48">
        <v>14.93</v>
      </c>
    </row>
    <row r="49" spans="1:4">
      <c r="A49" t="s">
        <v>788</v>
      </c>
      <c r="B49" t="s">
        <v>783</v>
      </c>
      <c r="C49" t="s">
        <v>1057</v>
      </c>
      <c r="D49">
        <v>10.37</v>
      </c>
    </row>
    <row r="50" spans="1:4">
      <c r="A50" t="s">
        <v>791</v>
      </c>
      <c r="B50" t="s">
        <v>783</v>
      </c>
      <c r="C50" t="s">
        <v>1057</v>
      </c>
      <c r="D50">
        <v>7.84</v>
      </c>
    </row>
    <row r="51" spans="1:4">
      <c r="A51" t="s">
        <v>466</v>
      </c>
      <c r="B51" t="s">
        <v>635</v>
      </c>
      <c r="C51" t="s">
        <v>1055</v>
      </c>
      <c r="D51">
        <v>10.91</v>
      </c>
    </row>
    <row r="52" spans="1:4">
      <c r="A52" t="s">
        <v>466</v>
      </c>
      <c r="B52" t="s">
        <v>478</v>
      </c>
      <c r="C52" t="s">
        <v>1054</v>
      </c>
      <c r="D52">
        <v>9.2100000000000009</v>
      </c>
    </row>
    <row r="53" spans="1:4">
      <c r="A53" t="s">
        <v>883</v>
      </c>
      <c r="B53" t="s">
        <v>880</v>
      </c>
      <c r="C53" t="s">
        <v>1057</v>
      </c>
      <c r="D53">
        <v>13.25</v>
      </c>
    </row>
    <row r="54" spans="1:4">
      <c r="A54" t="s">
        <v>471</v>
      </c>
      <c r="B54" t="s">
        <v>635</v>
      </c>
      <c r="C54" t="s">
        <v>1055</v>
      </c>
      <c r="D54">
        <v>14.17</v>
      </c>
    </row>
    <row r="55" spans="1:4">
      <c r="A55" t="s">
        <v>471</v>
      </c>
      <c r="B55" t="s">
        <v>478</v>
      </c>
      <c r="C55" t="s">
        <v>1054</v>
      </c>
      <c r="D55">
        <v>9.6999999999999993</v>
      </c>
    </row>
    <row r="56" spans="1:4">
      <c r="A56" t="s">
        <v>127</v>
      </c>
      <c r="B56" t="s">
        <v>23</v>
      </c>
      <c r="C56" t="s">
        <v>1053</v>
      </c>
      <c r="D56">
        <v>13.19</v>
      </c>
    </row>
    <row r="57" spans="1:4">
      <c r="A57" t="s">
        <v>329</v>
      </c>
      <c r="B57" t="s">
        <v>326</v>
      </c>
      <c r="C57" t="s">
        <v>1054</v>
      </c>
      <c r="D57">
        <v>13.75</v>
      </c>
    </row>
    <row r="58" spans="1:4">
      <c r="A58" t="s">
        <v>335</v>
      </c>
      <c r="B58" t="s">
        <v>326</v>
      </c>
      <c r="C58" t="s">
        <v>1054</v>
      </c>
      <c r="D58">
        <v>12.36</v>
      </c>
    </row>
    <row r="59" spans="1:4">
      <c r="A59" t="s">
        <v>467</v>
      </c>
      <c r="B59" t="s">
        <v>478</v>
      </c>
      <c r="C59" t="s">
        <v>1054</v>
      </c>
      <c r="D59">
        <v>13.7</v>
      </c>
    </row>
    <row r="60" spans="1:4">
      <c r="A60" t="s">
        <v>659</v>
      </c>
      <c r="B60" t="s">
        <v>651</v>
      </c>
      <c r="C60" t="s">
        <v>1056</v>
      </c>
      <c r="D60">
        <v>6.92</v>
      </c>
    </row>
    <row r="61" spans="1:4">
      <c r="A61" t="s">
        <v>666</v>
      </c>
      <c r="B61" t="s">
        <v>651</v>
      </c>
      <c r="C61" t="s">
        <v>1056</v>
      </c>
      <c r="D61">
        <v>9.0500000000000007</v>
      </c>
    </row>
    <row r="62" spans="1:4">
      <c r="A62" t="s">
        <v>404</v>
      </c>
      <c r="B62" t="s">
        <v>392</v>
      </c>
      <c r="C62" t="s">
        <v>1054</v>
      </c>
      <c r="D62">
        <v>14.62</v>
      </c>
    </row>
    <row r="63" spans="1:4">
      <c r="A63" t="s">
        <v>996</v>
      </c>
      <c r="B63" t="s">
        <v>993</v>
      </c>
      <c r="C63" t="s">
        <v>1058</v>
      </c>
      <c r="D63">
        <v>13.82</v>
      </c>
    </row>
    <row r="64" spans="1:4">
      <c r="A64" t="s">
        <v>1025</v>
      </c>
      <c r="B64" t="s">
        <v>1024</v>
      </c>
      <c r="C64" t="s">
        <v>1058</v>
      </c>
      <c r="D64">
        <v>13.4</v>
      </c>
    </row>
    <row r="65" spans="1:4">
      <c r="A65" t="s">
        <v>518</v>
      </c>
      <c r="B65" t="s">
        <v>517</v>
      </c>
      <c r="C65" t="s">
        <v>1055</v>
      </c>
      <c r="D65">
        <v>13.9</v>
      </c>
    </row>
    <row r="66" spans="1:4">
      <c r="A66" t="s">
        <v>529</v>
      </c>
      <c r="B66" t="s">
        <v>517</v>
      </c>
      <c r="C66" t="s">
        <v>1055</v>
      </c>
      <c r="D66">
        <v>6.89</v>
      </c>
    </row>
    <row r="67" spans="1:4">
      <c r="A67" t="s">
        <v>1044</v>
      </c>
      <c r="B67" t="s">
        <v>1033</v>
      </c>
      <c r="C67" t="s">
        <v>1058</v>
      </c>
      <c r="D67">
        <v>8.8000000000000007</v>
      </c>
    </row>
    <row r="68" spans="1:4">
      <c r="A68" t="s">
        <v>813</v>
      </c>
      <c r="B68" t="s">
        <v>806</v>
      </c>
      <c r="C68" t="s">
        <v>1057</v>
      </c>
      <c r="D68">
        <v>1.82</v>
      </c>
    </row>
    <row r="69" spans="1:4">
      <c r="A69" t="s">
        <v>307</v>
      </c>
      <c r="B69" t="s">
        <v>302</v>
      </c>
      <c r="C69" t="s">
        <v>1054</v>
      </c>
      <c r="D69">
        <v>12.22</v>
      </c>
    </row>
    <row r="70" spans="1:4">
      <c r="A70" t="s">
        <v>313</v>
      </c>
      <c r="B70" t="s">
        <v>302</v>
      </c>
      <c r="C70" t="s">
        <v>1054</v>
      </c>
      <c r="D70">
        <v>8.44</v>
      </c>
    </row>
    <row r="71" spans="1:4">
      <c r="A71" t="s">
        <v>57</v>
      </c>
      <c r="B71" t="s">
        <v>806</v>
      </c>
      <c r="C71" t="s">
        <v>1057</v>
      </c>
      <c r="D71">
        <v>18.170000000000002</v>
      </c>
    </row>
    <row r="72" spans="1:4">
      <c r="A72" t="s">
        <v>57</v>
      </c>
      <c r="B72" t="s">
        <v>23</v>
      </c>
      <c r="C72" t="s">
        <v>1053</v>
      </c>
      <c r="D72">
        <v>18.07</v>
      </c>
    </row>
    <row r="73" spans="1:4">
      <c r="A73" t="s">
        <v>57</v>
      </c>
      <c r="B73" t="s">
        <v>326</v>
      </c>
      <c r="C73" t="s">
        <v>1054</v>
      </c>
      <c r="D73">
        <v>17.95</v>
      </c>
    </row>
    <row r="74" spans="1:4">
      <c r="A74" t="s">
        <v>57</v>
      </c>
      <c r="B74" t="s">
        <v>502</v>
      </c>
      <c r="C74" t="s">
        <v>1055</v>
      </c>
      <c r="D74">
        <v>17.91</v>
      </c>
    </row>
    <row r="75" spans="1:4">
      <c r="A75" t="s">
        <v>128</v>
      </c>
      <c r="B75" t="s">
        <v>806</v>
      </c>
      <c r="C75" t="s">
        <v>1057</v>
      </c>
      <c r="D75">
        <v>18.59</v>
      </c>
    </row>
    <row r="76" spans="1:4">
      <c r="A76" t="s">
        <v>128</v>
      </c>
      <c r="B76" t="s">
        <v>502</v>
      </c>
      <c r="C76" t="s">
        <v>1055</v>
      </c>
      <c r="D76">
        <v>15.89</v>
      </c>
    </row>
    <row r="77" spans="1:4">
      <c r="A77" t="s">
        <v>128</v>
      </c>
      <c r="B77" t="s">
        <v>326</v>
      </c>
      <c r="C77" t="s">
        <v>1054</v>
      </c>
      <c r="D77">
        <v>15.07</v>
      </c>
    </row>
    <row r="78" spans="1:4">
      <c r="A78" t="s">
        <v>128</v>
      </c>
      <c r="B78" t="s">
        <v>23</v>
      </c>
      <c r="C78" t="s">
        <v>1053</v>
      </c>
      <c r="D78">
        <v>13.15</v>
      </c>
    </row>
    <row r="79" spans="1:4">
      <c r="A79" t="s">
        <v>3</v>
      </c>
      <c r="B79" t="s">
        <v>970</v>
      </c>
      <c r="C79" t="s">
        <v>1058</v>
      </c>
      <c r="D79">
        <v>25.15</v>
      </c>
    </row>
    <row r="80" spans="1:4">
      <c r="A80" t="s">
        <v>3</v>
      </c>
      <c r="B80" t="s">
        <v>4</v>
      </c>
      <c r="C80" t="s">
        <v>1053</v>
      </c>
      <c r="D80">
        <v>25.04</v>
      </c>
    </row>
    <row r="81" spans="1:4">
      <c r="A81" t="s">
        <v>123</v>
      </c>
      <c r="B81" t="s">
        <v>970</v>
      </c>
      <c r="C81" t="s">
        <v>1058</v>
      </c>
      <c r="D81">
        <v>16.739999999999998</v>
      </c>
    </row>
    <row r="82" spans="1:4">
      <c r="A82" t="s">
        <v>123</v>
      </c>
      <c r="B82" t="s">
        <v>4</v>
      </c>
      <c r="C82" t="s">
        <v>1053</v>
      </c>
      <c r="D82">
        <v>13.29</v>
      </c>
    </row>
    <row r="83" spans="1:4">
      <c r="A83" t="s">
        <v>112</v>
      </c>
      <c r="B83" t="s">
        <v>4</v>
      </c>
      <c r="C83" t="s">
        <v>1053</v>
      </c>
      <c r="D83">
        <v>13.88</v>
      </c>
    </row>
    <row r="84" spans="1:4">
      <c r="A84" t="s">
        <v>112</v>
      </c>
      <c r="B84" t="s">
        <v>970</v>
      </c>
      <c r="C84" t="s">
        <v>1058</v>
      </c>
      <c r="D84">
        <v>13.25</v>
      </c>
    </row>
    <row r="85" spans="1:4">
      <c r="A85" t="s">
        <v>169</v>
      </c>
      <c r="B85" t="s">
        <v>4</v>
      </c>
      <c r="C85" t="s">
        <v>1053</v>
      </c>
      <c r="D85">
        <v>11.12</v>
      </c>
    </row>
    <row r="86" spans="1:4">
      <c r="A86" t="s">
        <v>927</v>
      </c>
      <c r="B86" t="s">
        <v>922</v>
      </c>
      <c r="C86" t="s">
        <v>1058</v>
      </c>
      <c r="D86">
        <v>13.42</v>
      </c>
    </row>
    <row r="87" spans="1:4">
      <c r="A87" t="s">
        <v>496</v>
      </c>
      <c r="B87" t="s">
        <v>490</v>
      </c>
      <c r="C87" t="s">
        <v>1055</v>
      </c>
      <c r="D87">
        <v>7.74</v>
      </c>
    </row>
    <row r="88" spans="1:4">
      <c r="A88" t="s">
        <v>212</v>
      </c>
      <c r="B88" t="s">
        <v>64</v>
      </c>
      <c r="C88" t="s">
        <v>1053</v>
      </c>
      <c r="D88">
        <v>8.67</v>
      </c>
    </row>
    <row r="89" spans="1:4">
      <c r="A89" t="s">
        <v>445</v>
      </c>
      <c r="B89" t="s">
        <v>441</v>
      </c>
      <c r="C89" t="s">
        <v>1054</v>
      </c>
      <c r="D89">
        <v>10.42</v>
      </c>
    </row>
    <row r="90" spans="1:4">
      <c r="A90" t="s">
        <v>223</v>
      </c>
      <c r="B90" t="s">
        <v>64</v>
      </c>
      <c r="C90" t="s">
        <v>1053</v>
      </c>
      <c r="D90">
        <v>8.1999999999999993</v>
      </c>
    </row>
    <row r="91" spans="1:4">
      <c r="A91" t="s">
        <v>923</v>
      </c>
      <c r="B91" t="s">
        <v>922</v>
      </c>
      <c r="C91" t="s">
        <v>1058</v>
      </c>
      <c r="D91">
        <v>16.579999999999998</v>
      </c>
    </row>
    <row r="92" spans="1:4">
      <c r="A92" t="s">
        <v>824</v>
      </c>
      <c r="B92" t="s">
        <v>814</v>
      </c>
      <c r="C92" t="s">
        <v>1057</v>
      </c>
      <c r="D92">
        <v>9.0500000000000007</v>
      </c>
    </row>
    <row r="93" spans="1:4">
      <c r="A93" t="s">
        <v>864</v>
      </c>
      <c r="B93" t="s">
        <v>856</v>
      </c>
      <c r="C93" t="s">
        <v>1057</v>
      </c>
      <c r="D93">
        <v>16.3</v>
      </c>
    </row>
    <row r="94" spans="1:4">
      <c r="A94" t="s">
        <v>1036</v>
      </c>
      <c r="B94" t="s">
        <v>1033</v>
      </c>
      <c r="C94" t="s">
        <v>1058</v>
      </c>
      <c r="D94">
        <v>15.47</v>
      </c>
    </row>
    <row r="95" spans="1:4">
      <c r="A95" t="s">
        <v>1041</v>
      </c>
      <c r="B95" t="s">
        <v>1033</v>
      </c>
      <c r="C95" t="s">
        <v>1058</v>
      </c>
      <c r="D95">
        <v>9.15</v>
      </c>
    </row>
    <row r="96" spans="1:4">
      <c r="A96" t="s">
        <v>199</v>
      </c>
      <c r="B96" t="s">
        <v>979</v>
      </c>
      <c r="C96" t="s">
        <v>1058</v>
      </c>
      <c r="D96">
        <v>19.29</v>
      </c>
    </row>
    <row r="97" spans="1:4">
      <c r="A97" t="s">
        <v>199</v>
      </c>
      <c r="B97" t="s">
        <v>376</v>
      </c>
      <c r="C97" t="s">
        <v>1054</v>
      </c>
      <c r="D97">
        <v>16.91</v>
      </c>
    </row>
    <row r="98" spans="1:4">
      <c r="A98" t="s">
        <v>199</v>
      </c>
      <c r="B98" t="s">
        <v>532</v>
      </c>
      <c r="C98" t="s">
        <v>1055</v>
      </c>
      <c r="D98">
        <v>16.45</v>
      </c>
    </row>
    <row r="99" spans="1:4">
      <c r="A99" t="s">
        <v>199</v>
      </c>
      <c r="B99" t="s">
        <v>14</v>
      </c>
      <c r="C99" t="s">
        <v>1053</v>
      </c>
      <c r="D99">
        <v>9.41</v>
      </c>
    </row>
    <row r="100" spans="1:4">
      <c r="A100" t="s">
        <v>386</v>
      </c>
      <c r="B100" t="s">
        <v>532</v>
      </c>
      <c r="C100" t="s">
        <v>1055</v>
      </c>
      <c r="D100">
        <v>17.59</v>
      </c>
    </row>
    <row r="101" spans="1:4">
      <c r="A101" t="s">
        <v>386</v>
      </c>
      <c r="B101" t="s">
        <v>979</v>
      </c>
      <c r="C101" t="s">
        <v>1058</v>
      </c>
      <c r="D101">
        <v>14.7</v>
      </c>
    </row>
    <row r="102" spans="1:4">
      <c r="A102" t="s">
        <v>386</v>
      </c>
      <c r="B102" t="s">
        <v>376</v>
      </c>
      <c r="C102" t="s">
        <v>1054</v>
      </c>
      <c r="D102">
        <v>6.22</v>
      </c>
    </row>
    <row r="103" spans="1:4">
      <c r="A103" t="s">
        <v>537</v>
      </c>
      <c r="B103" t="s">
        <v>979</v>
      </c>
      <c r="C103" t="s">
        <v>1058</v>
      </c>
      <c r="D103">
        <v>14.51</v>
      </c>
    </row>
    <row r="104" spans="1:4">
      <c r="A104" t="s">
        <v>537</v>
      </c>
      <c r="B104" t="s">
        <v>532</v>
      </c>
      <c r="C104" t="s">
        <v>1055</v>
      </c>
      <c r="D104">
        <v>10.17</v>
      </c>
    </row>
    <row r="105" spans="1:4">
      <c r="A105" t="s">
        <v>388</v>
      </c>
      <c r="B105" t="s">
        <v>376</v>
      </c>
      <c r="C105" t="s">
        <v>1054</v>
      </c>
      <c r="D105">
        <v>5</v>
      </c>
    </row>
    <row r="106" spans="1:4">
      <c r="A106" t="s">
        <v>316</v>
      </c>
      <c r="B106" t="s">
        <v>315</v>
      </c>
      <c r="C106" t="s">
        <v>1054</v>
      </c>
      <c r="D106">
        <v>21.37</v>
      </c>
    </row>
    <row r="107" spans="1:4">
      <c r="A107" t="s">
        <v>1051</v>
      </c>
      <c r="B107" t="s">
        <v>1050</v>
      </c>
      <c r="C107" t="s">
        <v>1058</v>
      </c>
      <c r="D107">
        <v>11.48</v>
      </c>
    </row>
    <row r="108" spans="1:4">
      <c r="A108" t="s">
        <v>986</v>
      </c>
      <c r="B108" t="s">
        <v>983</v>
      </c>
      <c r="C108" t="s">
        <v>1058</v>
      </c>
      <c r="D108">
        <v>15.9</v>
      </c>
    </row>
    <row r="109" spans="1:4">
      <c r="A109" t="s">
        <v>989</v>
      </c>
      <c r="B109" t="s">
        <v>983</v>
      </c>
      <c r="C109" t="s">
        <v>1058</v>
      </c>
      <c r="D109">
        <v>12.71</v>
      </c>
    </row>
    <row r="110" spans="1:4">
      <c r="A110" t="s">
        <v>757</v>
      </c>
      <c r="B110" t="s">
        <v>745</v>
      </c>
      <c r="C110" t="s">
        <v>1056</v>
      </c>
      <c r="D110">
        <v>9.5</v>
      </c>
    </row>
    <row r="111" spans="1:4">
      <c r="A111" t="s">
        <v>605</v>
      </c>
      <c r="B111" t="s">
        <v>594</v>
      </c>
      <c r="C111" t="s">
        <v>1055</v>
      </c>
      <c r="D111">
        <v>12.65</v>
      </c>
    </row>
    <row r="112" spans="1:4">
      <c r="A112" t="s">
        <v>439</v>
      </c>
      <c r="B112" t="s">
        <v>436</v>
      </c>
      <c r="C112" t="s">
        <v>1054</v>
      </c>
      <c r="D112">
        <v>9.24</v>
      </c>
    </row>
    <row r="113" spans="1:4">
      <c r="A113" t="s">
        <v>698</v>
      </c>
      <c r="B113" t="s">
        <v>694</v>
      </c>
      <c r="C113" t="s">
        <v>1056</v>
      </c>
      <c r="D113">
        <v>10.71</v>
      </c>
    </row>
    <row r="114" spans="1:4">
      <c r="A114" t="s">
        <v>712</v>
      </c>
      <c r="B114" t="s">
        <v>694</v>
      </c>
      <c r="C114" t="s">
        <v>1056</v>
      </c>
      <c r="D114">
        <v>7.59</v>
      </c>
    </row>
    <row r="115" spans="1:4">
      <c r="A115" t="s">
        <v>778</v>
      </c>
      <c r="B115" t="s">
        <v>776</v>
      </c>
      <c r="C115" t="s">
        <v>1057</v>
      </c>
      <c r="D115">
        <v>14.95</v>
      </c>
    </row>
    <row r="116" spans="1:4">
      <c r="A116" t="s">
        <v>781</v>
      </c>
      <c r="B116" t="s">
        <v>776</v>
      </c>
      <c r="C116" t="s">
        <v>1057</v>
      </c>
      <c r="D116">
        <v>4.33</v>
      </c>
    </row>
    <row r="117" spans="1:4">
      <c r="A117" t="s">
        <v>349</v>
      </c>
      <c r="B117" t="s">
        <v>349</v>
      </c>
      <c r="C117" t="s">
        <v>1054</v>
      </c>
      <c r="D117">
        <v>5.5</v>
      </c>
    </row>
    <row r="118" spans="1:4">
      <c r="A118" t="s">
        <v>59</v>
      </c>
      <c r="B118" t="s">
        <v>21</v>
      </c>
      <c r="C118" t="s">
        <v>1053</v>
      </c>
      <c r="D118">
        <v>17.86</v>
      </c>
    </row>
    <row r="119" spans="1:4">
      <c r="A119" t="s">
        <v>1008</v>
      </c>
      <c r="B119" t="s">
        <v>993</v>
      </c>
      <c r="C119" t="s">
        <v>1058</v>
      </c>
      <c r="D119">
        <v>8.75</v>
      </c>
    </row>
    <row r="120" spans="1:4">
      <c r="A120" t="s">
        <v>569</v>
      </c>
      <c r="B120" t="s">
        <v>557</v>
      </c>
      <c r="C120" t="s">
        <v>1055</v>
      </c>
      <c r="D120">
        <v>6.55</v>
      </c>
    </row>
    <row r="121" spans="1:4">
      <c r="A121" t="s">
        <v>568</v>
      </c>
      <c r="B121" t="s">
        <v>557</v>
      </c>
      <c r="C121" t="s">
        <v>1055</v>
      </c>
      <c r="D121">
        <v>10.41</v>
      </c>
    </row>
    <row r="122" spans="1:4">
      <c r="A122" t="s">
        <v>887</v>
      </c>
      <c r="B122" t="s">
        <v>880</v>
      </c>
      <c r="C122" t="s">
        <v>1057</v>
      </c>
      <c r="D122">
        <v>10</v>
      </c>
    </row>
    <row r="123" spans="1:4">
      <c r="A123" t="s">
        <v>892</v>
      </c>
      <c r="B123" t="s">
        <v>880</v>
      </c>
      <c r="C123" t="s">
        <v>1057</v>
      </c>
      <c r="D123">
        <v>7.86</v>
      </c>
    </row>
    <row r="124" spans="1:4">
      <c r="A124" t="s">
        <v>544</v>
      </c>
      <c r="B124" t="s">
        <v>532</v>
      </c>
      <c r="C124" t="s">
        <v>1055</v>
      </c>
      <c r="D124">
        <v>10.33</v>
      </c>
    </row>
    <row r="125" spans="1:4">
      <c r="A125" t="s">
        <v>552</v>
      </c>
      <c r="B125" t="s">
        <v>532</v>
      </c>
      <c r="C125" t="s">
        <v>1055</v>
      </c>
      <c r="D125">
        <v>7.08</v>
      </c>
    </row>
    <row r="126" spans="1:4">
      <c r="A126" t="s">
        <v>633</v>
      </c>
      <c r="B126" t="s">
        <v>630</v>
      </c>
      <c r="C126" t="s">
        <v>1055</v>
      </c>
      <c r="D126">
        <v>11.25</v>
      </c>
    </row>
    <row r="127" spans="1:4">
      <c r="A127" t="s">
        <v>634</v>
      </c>
      <c r="B127" t="s">
        <v>630</v>
      </c>
      <c r="C127" t="s">
        <v>1055</v>
      </c>
      <c r="D127">
        <v>6</v>
      </c>
    </row>
    <row r="128" spans="1:4">
      <c r="A128" t="s">
        <v>359</v>
      </c>
      <c r="B128" t="s">
        <v>354</v>
      </c>
      <c r="C128" t="s">
        <v>1054</v>
      </c>
      <c r="D128">
        <v>8.7799999999999994</v>
      </c>
    </row>
    <row r="129" spans="1:4">
      <c r="A129" t="s">
        <v>370</v>
      </c>
      <c r="B129" t="s">
        <v>354</v>
      </c>
      <c r="C129" t="s">
        <v>1054</v>
      </c>
      <c r="D129">
        <v>5.22</v>
      </c>
    </row>
    <row r="130" spans="1:4">
      <c r="A130" t="s">
        <v>917</v>
      </c>
      <c r="B130" t="s">
        <v>911</v>
      </c>
      <c r="C130" t="s">
        <v>1058</v>
      </c>
      <c r="D130">
        <v>9.27</v>
      </c>
    </row>
    <row r="131" spans="1:4">
      <c r="A131" t="s">
        <v>178</v>
      </c>
      <c r="B131" t="s">
        <v>101</v>
      </c>
      <c r="C131" t="s">
        <v>1053</v>
      </c>
      <c r="D131">
        <v>10.41</v>
      </c>
    </row>
    <row r="132" spans="1:4">
      <c r="A132" t="s">
        <v>178</v>
      </c>
      <c r="B132" t="s">
        <v>436</v>
      </c>
      <c r="C132" t="s">
        <v>1054</v>
      </c>
      <c r="D132">
        <v>3.85</v>
      </c>
    </row>
    <row r="133" spans="1:4">
      <c r="A133" t="s">
        <v>276</v>
      </c>
      <c r="B133" t="s">
        <v>436</v>
      </c>
      <c r="C133" t="s">
        <v>1054</v>
      </c>
      <c r="D133">
        <v>4.67</v>
      </c>
    </row>
    <row r="134" spans="1:4">
      <c r="A134" t="s">
        <v>276</v>
      </c>
      <c r="B134" t="s">
        <v>101</v>
      </c>
      <c r="C134" t="s">
        <v>1053</v>
      </c>
      <c r="D134">
        <v>4.21</v>
      </c>
    </row>
    <row r="135" spans="1:4">
      <c r="A135" t="s">
        <v>450</v>
      </c>
      <c r="B135" t="s">
        <v>441</v>
      </c>
      <c r="C135" t="s">
        <v>1054</v>
      </c>
      <c r="D135">
        <v>10.43</v>
      </c>
    </row>
    <row r="136" spans="1:4">
      <c r="A136" t="s">
        <v>136</v>
      </c>
      <c r="B136" t="s">
        <v>814</v>
      </c>
      <c r="C136" t="s">
        <v>1057</v>
      </c>
      <c r="D136">
        <v>12.94</v>
      </c>
    </row>
    <row r="137" spans="1:4">
      <c r="A137" t="s">
        <v>136</v>
      </c>
      <c r="B137" t="s">
        <v>30</v>
      </c>
      <c r="C137" t="s">
        <v>1053</v>
      </c>
      <c r="D137">
        <v>12.78</v>
      </c>
    </row>
    <row r="138" spans="1:4">
      <c r="A138" t="s">
        <v>219</v>
      </c>
      <c r="B138" t="s">
        <v>30</v>
      </c>
      <c r="C138" t="s">
        <v>1053</v>
      </c>
      <c r="D138">
        <v>8.3699999999999992</v>
      </c>
    </row>
    <row r="139" spans="1:4">
      <c r="A139" t="s">
        <v>219</v>
      </c>
      <c r="B139" t="s">
        <v>814</v>
      </c>
      <c r="C139" t="s">
        <v>1057</v>
      </c>
      <c r="D139">
        <v>7.74</v>
      </c>
    </row>
    <row r="140" spans="1:4">
      <c r="A140" t="s">
        <v>286</v>
      </c>
      <c r="B140" t="s">
        <v>814</v>
      </c>
      <c r="C140" t="s">
        <v>1057</v>
      </c>
      <c r="D140">
        <v>6.13</v>
      </c>
    </row>
    <row r="141" spans="1:4">
      <c r="A141" t="s">
        <v>286</v>
      </c>
      <c r="B141" t="s">
        <v>30</v>
      </c>
      <c r="C141" t="s">
        <v>1053</v>
      </c>
      <c r="D141">
        <v>2.94</v>
      </c>
    </row>
    <row r="142" spans="1:4">
      <c r="A142" t="s">
        <v>623</v>
      </c>
      <c r="B142" t="s">
        <v>905</v>
      </c>
      <c r="C142" t="s">
        <v>1058</v>
      </c>
      <c r="D142">
        <v>12.78</v>
      </c>
    </row>
    <row r="143" spans="1:4">
      <c r="A143" t="s">
        <v>623</v>
      </c>
      <c r="B143" t="s">
        <v>594</v>
      </c>
      <c r="C143" t="s">
        <v>1055</v>
      </c>
      <c r="D143">
        <v>11.74</v>
      </c>
    </row>
    <row r="144" spans="1:4">
      <c r="A144" t="s">
        <v>623</v>
      </c>
      <c r="B144" t="s">
        <v>763</v>
      </c>
      <c r="C144" t="s">
        <v>1056</v>
      </c>
      <c r="D144">
        <v>7.38</v>
      </c>
    </row>
    <row r="145" spans="1:4">
      <c r="A145" t="s">
        <v>618</v>
      </c>
      <c r="B145" t="s">
        <v>594</v>
      </c>
      <c r="C145" t="s">
        <v>1055</v>
      </c>
      <c r="D145">
        <v>10.57</v>
      </c>
    </row>
    <row r="146" spans="1:4">
      <c r="A146" t="s">
        <v>618</v>
      </c>
      <c r="B146" t="s">
        <v>763</v>
      </c>
      <c r="C146" t="s">
        <v>1056</v>
      </c>
      <c r="D146">
        <v>7.97</v>
      </c>
    </row>
    <row r="147" spans="1:4">
      <c r="A147" t="s">
        <v>612</v>
      </c>
      <c r="B147" t="s">
        <v>594</v>
      </c>
      <c r="C147" t="s">
        <v>1055</v>
      </c>
      <c r="D147">
        <v>11.95</v>
      </c>
    </row>
    <row r="148" spans="1:4">
      <c r="A148" t="s">
        <v>998</v>
      </c>
      <c r="B148" t="s">
        <v>993</v>
      </c>
      <c r="C148" t="s">
        <v>1058</v>
      </c>
      <c r="D148">
        <v>9.67</v>
      </c>
    </row>
    <row r="149" spans="1:4">
      <c r="A149" t="s">
        <v>204</v>
      </c>
      <c r="B149" t="s">
        <v>30</v>
      </c>
      <c r="C149" t="s">
        <v>1053</v>
      </c>
      <c r="D149">
        <v>9.2899999999999991</v>
      </c>
    </row>
    <row r="150" spans="1:4">
      <c r="A150" t="s">
        <v>279</v>
      </c>
      <c r="B150" t="s">
        <v>30</v>
      </c>
      <c r="C150" t="s">
        <v>1053</v>
      </c>
      <c r="D150">
        <v>4</v>
      </c>
    </row>
    <row r="151" spans="1:4">
      <c r="A151" t="s">
        <v>895</v>
      </c>
      <c r="B151" t="s">
        <v>893</v>
      </c>
      <c r="C151" t="s">
        <v>1058</v>
      </c>
      <c r="D151">
        <v>12.43</v>
      </c>
    </row>
    <row r="152" spans="1:4">
      <c r="A152" t="s">
        <v>424</v>
      </c>
      <c r="B152" t="s">
        <v>418</v>
      </c>
      <c r="C152" t="s">
        <v>1054</v>
      </c>
      <c r="D152">
        <v>20.48</v>
      </c>
    </row>
    <row r="153" spans="1:4">
      <c r="A153" t="s">
        <v>424</v>
      </c>
      <c r="B153" t="s">
        <v>880</v>
      </c>
      <c r="C153" t="s">
        <v>1057</v>
      </c>
      <c r="D153">
        <v>15.28</v>
      </c>
    </row>
    <row r="154" spans="1:4">
      <c r="A154" t="s">
        <v>519</v>
      </c>
      <c r="B154" t="s">
        <v>1024</v>
      </c>
      <c r="C154" t="s">
        <v>1058</v>
      </c>
      <c r="D154">
        <v>16.75</v>
      </c>
    </row>
    <row r="155" spans="1:4">
      <c r="A155" t="s">
        <v>519</v>
      </c>
      <c r="B155" t="s">
        <v>517</v>
      </c>
      <c r="C155" t="s">
        <v>1055</v>
      </c>
      <c r="D155">
        <v>15.72</v>
      </c>
    </row>
    <row r="156" spans="1:4">
      <c r="A156" t="s">
        <v>522</v>
      </c>
      <c r="B156" t="s">
        <v>1024</v>
      </c>
      <c r="C156" t="s">
        <v>1058</v>
      </c>
      <c r="D156">
        <v>16</v>
      </c>
    </row>
    <row r="157" spans="1:4">
      <c r="A157" t="s">
        <v>522</v>
      </c>
      <c r="B157" t="s">
        <v>517</v>
      </c>
      <c r="C157" t="s">
        <v>1055</v>
      </c>
      <c r="D157">
        <v>13.36</v>
      </c>
    </row>
    <row r="158" spans="1:4">
      <c r="A158" t="s">
        <v>520</v>
      </c>
      <c r="B158" t="s">
        <v>517</v>
      </c>
      <c r="C158" t="s">
        <v>1055</v>
      </c>
      <c r="D158">
        <v>12.16</v>
      </c>
    </row>
    <row r="159" spans="1:4">
      <c r="A159" t="s">
        <v>520</v>
      </c>
      <c r="B159" t="s">
        <v>1024</v>
      </c>
      <c r="C159" t="s">
        <v>1058</v>
      </c>
      <c r="D159">
        <v>11.8</v>
      </c>
    </row>
    <row r="160" spans="1:4">
      <c r="A160" t="s">
        <v>524</v>
      </c>
      <c r="B160" t="s">
        <v>517</v>
      </c>
      <c r="C160" t="s">
        <v>1055</v>
      </c>
      <c r="D160">
        <v>10.42</v>
      </c>
    </row>
    <row r="161" spans="1:4">
      <c r="A161" t="s">
        <v>752</v>
      </c>
      <c r="B161" t="s">
        <v>745</v>
      </c>
      <c r="C161" t="s">
        <v>1056</v>
      </c>
      <c r="D161">
        <v>13.6</v>
      </c>
    </row>
    <row r="162" spans="1:4">
      <c r="A162" t="s">
        <v>582</v>
      </c>
      <c r="B162" t="s">
        <v>573</v>
      </c>
      <c r="C162" t="s">
        <v>1055</v>
      </c>
      <c r="D162">
        <v>8.16</v>
      </c>
    </row>
    <row r="163" spans="1:4">
      <c r="A163" t="s">
        <v>800</v>
      </c>
      <c r="B163" t="s">
        <v>793</v>
      </c>
      <c r="C163" t="s">
        <v>1057</v>
      </c>
      <c r="D163">
        <v>10.82</v>
      </c>
    </row>
    <row r="164" spans="1:4">
      <c r="A164" t="s">
        <v>804</v>
      </c>
      <c r="B164" t="s">
        <v>793</v>
      </c>
      <c r="C164" t="s">
        <v>1057</v>
      </c>
      <c r="D164">
        <v>6.36</v>
      </c>
    </row>
    <row r="165" spans="1:4">
      <c r="A165" t="s">
        <v>198</v>
      </c>
      <c r="B165" t="s">
        <v>11</v>
      </c>
      <c r="C165" t="s">
        <v>1053</v>
      </c>
      <c r="D165">
        <v>9.44</v>
      </c>
    </row>
    <row r="166" spans="1:4">
      <c r="A166" t="s">
        <v>578</v>
      </c>
      <c r="B166" t="s">
        <v>898</v>
      </c>
      <c r="C166" t="s">
        <v>1058</v>
      </c>
      <c r="D166">
        <v>16.71</v>
      </c>
    </row>
    <row r="167" spans="1:4">
      <c r="A167" t="s">
        <v>578</v>
      </c>
      <c r="B167" t="s">
        <v>793</v>
      </c>
      <c r="C167" t="s">
        <v>1057</v>
      </c>
      <c r="D167">
        <v>16.37</v>
      </c>
    </row>
    <row r="168" spans="1:4">
      <c r="A168" t="s">
        <v>578</v>
      </c>
      <c r="B168" t="s">
        <v>573</v>
      </c>
      <c r="C168" t="s">
        <v>1055</v>
      </c>
      <c r="D168">
        <v>15.85</v>
      </c>
    </row>
    <row r="169" spans="1:4">
      <c r="A169" t="s">
        <v>576</v>
      </c>
      <c r="B169" t="s">
        <v>573</v>
      </c>
      <c r="C169" t="s">
        <v>1055</v>
      </c>
      <c r="D169">
        <v>11.82</v>
      </c>
    </row>
    <row r="170" spans="1:4">
      <c r="A170" t="s">
        <v>576</v>
      </c>
      <c r="B170" t="s">
        <v>898</v>
      </c>
      <c r="C170" t="s">
        <v>1058</v>
      </c>
      <c r="D170">
        <v>10.46</v>
      </c>
    </row>
    <row r="171" spans="1:4">
      <c r="A171" t="s">
        <v>576</v>
      </c>
      <c r="B171" t="s">
        <v>793</v>
      </c>
      <c r="C171" t="s">
        <v>1057</v>
      </c>
      <c r="D171">
        <v>8</v>
      </c>
    </row>
    <row r="172" spans="1:4">
      <c r="A172" t="s">
        <v>587</v>
      </c>
      <c r="B172" t="s">
        <v>898</v>
      </c>
      <c r="C172" t="s">
        <v>1058</v>
      </c>
      <c r="D172">
        <v>7.5</v>
      </c>
    </row>
    <row r="173" spans="1:4">
      <c r="A173" t="s">
        <v>587</v>
      </c>
      <c r="B173" t="s">
        <v>573</v>
      </c>
      <c r="C173" t="s">
        <v>1055</v>
      </c>
      <c r="D173">
        <v>6.47</v>
      </c>
    </row>
    <row r="174" spans="1:4">
      <c r="A174" t="s">
        <v>197</v>
      </c>
      <c r="B174" t="s">
        <v>35</v>
      </c>
      <c r="C174" t="s">
        <v>1053</v>
      </c>
      <c r="D174">
        <v>9.4700000000000006</v>
      </c>
    </row>
    <row r="175" spans="1:4">
      <c r="A175" t="s">
        <v>242</v>
      </c>
      <c r="B175" t="s">
        <v>35</v>
      </c>
      <c r="C175" t="s">
        <v>1053</v>
      </c>
      <c r="D175">
        <v>7</v>
      </c>
    </row>
    <row r="176" spans="1:4">
      <c r="A176" t="s">
        <v>260</v>
      </c>
      <c r="B176" t="s">
        <v>35</v>
      </c>
      <c r="C176" t="s">
        <v>1053</v>
      </c>
      <c r="D176">
        <v>5.85</v>
      </c>
    </row>
    <row r="177" spans="1:4">
      <c r="A177" t="s">
        <v>215</v>
      </c>
      <c r="B177" t="s">
        <v>30</v>
      </c>
      <c r="C177" t="s">
        <v>1053</v>
      </c>
      <c r="D177">
        <v>8.4600000000000009</v>
      </c>
    </row>
    <row r="178" spans="1:4">
      <c r="A178" t="s">
        <v>696</v>
      </c>
      <c r="B178" t="s">
        <v>694</v>
      </c>
      <c r="C178" t="s">
        <v>1056</v>
      </c>
      <c r="D178">
        <v>21.02</v>
      </c>
    </row>
    <row r="179" spans="1:4">
      <c r="A179" t="s">
        <v>696</v>
      </c>
      <c r="B179" t="s">
        <v>893</v>
      </c>
      <c r="C179" t="s">
        <v>1058</v>
      </c>
      <c r="D179">
        <v>17.34</v>
      </c>
    </row>
    <row r="180" spans="1:4">
      <c r="A180" t="s">
        <v>829</v>
      </c>
      <c r="B180" t="s">
        <v>828</v>
      </c>
      <c r="C180" t="s">
        <v>1057</v>
      </c>
      <c r="D180">
        <v>20.51</v>
      </c>
    </row>
    <row r="181" spans="1:4">
      <c r="A181" t="s">
        <v>832</v>
      </c>
      <c r="B181" t="s">
        <v>828</v>
      </c>
      <c r="C181" t="s">
        <v>1057</v>
      </c>
      <c r="D181">
        <v>12.28</v>
      </c>
    </row>
    <row r="182" spans="1:4">
      <c r="A182" t="s">
        <v>833</v>
      </c>
      <c r="B182" t="s">
        <v>828</v>
      </c>
      <c r="C182" t="s">
        <v>1057</v>
      </c>
      <c r="D182">
        <v>13.05</v>
      </c>
    </row>
    <row r="183" spans="1:4">
      <c r="A183" t="s">
        <v>799</v>
      </c>
      <c r="B183" t="s">
        <v>793</v>
      </c>
      <c r="C183" t="s">
        <v>1057</v>
      </c>
      <c r="D183">
        <v>11.7</v>
      </c>
    </row>
    <row r="184" spans="1:4">
      <c r="A184" t="s">
        <v>442</v>
      </c>
      <c r="B184" t="s">
        <v>441</v>
      </c>
      <c r="C184" t="s">
        <v>1054</v>
      </c>
      <c r="D184">
        <v>20.36</v>
      </c>
    </row>
    <row r="185" spans="1:4">
      <c r="A185" t="s">
        <v>1002</v>
      </c>
      <c r="B185" t="s">
        <v>993</v>
      </c>
      <c r="C185" t="s">
        <v>1058</v>
      </c>
      <c r="D185">
        <v>13.57</v>
      </c>
    </row>
    <row r="186" spans="1:4">
      <c r="A186" t="s">
        <v>454</v>
      </c>
      <c r="B186" t="s">
        <v>441</v>
      </c>
      <c r="C186" t="s">
        <v>1054</v>
      </c>
      <c r="D186">
        <v>10.38</v>
      </c>
    </row>
    <row r="187" spans="1:4">
      <c r="A187" t="s">
        <v>453</v>
      </c>
      <c r="B187" t="s">
        <v>441</v>
      </c>
      <c r="C187" t="s">
        <v>1054</v>
      </c>
      <c r="D187">
        <v>6.94</v>
      </c>
    </row>
    <row r="188" spans="1:4">
      <c r="A188" t="s">
        <v>282</v>
      </c>
      <c r="B188" t="s">
        <v>48</v>
      </c>
      <c r="C188" t="s">
        <v>1053</v>
      </c>
      <c r="D188">
        <v>3.7</v>
      </c>
    </row>
    <row r="189" spans="1:4">
      <c r="A189" t="s">
        <v>722</v>
      </c>
      <c r="B189" t="s">
        <v>719</v>
      </c>
      <c r="C189" t="s">
        <v>1056</v>
      </c>
      <c r="D189">
        <v>17.309999999999999</v>
      </c>
    </row>
    <row r="190" spans="1:4">
      <c r="A190" t="s">
        <v>731</v>
      </c>
      <c r="B190" t="s">
        <v>719</v>
      </c>
      <c r="C190" t="s">
        <v>1056</v>
      </c>
      <c r="D190">
        <v>9.15</v>
      </c>
    </row>
    <row r="191" spans="1:4">
      <c r="A191" t="s">
        <v>606</v>
      </c>
      <c r="B191" t="s">
        <v>763</v>
      </c>
      <c r="C191" t="s">
        <v>1056</v>
      </c>
      <c r="D191">
        <v>11.3</v>
      </c>
    </row>
    <row r="192" spans="1:4">
      <c r="A192" t="s">
        <v>606</v>
      </c>
      <c r="B192" t="s">
        <v>594</v>
      </c>
      <c r="C192" t="s">
        <v>1055</v>
      </c>
      <c r="D192">
        <v>9.67</v>
      </c>
    </row>
    <row r="193" spans="1:4">
      <c r="A193" t="s">
        <v>1003</v>
      </c>
      <c r="B193" t="s">
        <v>993</v>
      </c>
      <c r="C193" t="s">
        <v>1058</v>
      </c>
      <c r="D193">
        <v>6.19</v>
      </c>
    </row>
    <row r="194" spans="1:4">
      <c r="A194" t="s">
        <v>721</v>
      </c>
      <c r="B194" t="s">
        <v>783</v>
      </c>
      <c r="C194" t="s">
        <v>1057</v>
      </c>
      <c r="D194">
        <v>19.809999999999999</v>
      </c>
    </row>
    <row r="195" spans="1:4">
      <c r="A195" t="s">
        <v>721</v>
      </c>
      <c r="B195" t="s">
        <v>719</v>
      </c>
      <c r="C195" t="s">
        <v>1056</v>
      </c>
      <c r="D195">
        <v>15.49</v>
      </c>
    </row>
    <row r="196" spans="1:4">
      <c r="A196" t="s">
        <v>734</v>
      </c>
      <c r="B196" t="s">
        <v>783</v>
      </c>
      <c r="C196" t="s">
        <v>1057</v>
      </c>
      <c r="D196">
        <v>15.35</v>
      </c>
    </row>
    <row r="197" spans="1:4">
      <c r="A197" t="s">
        <v>734</v>
      </c>
      <c r="B197" t="s">
        <v>719</v>
      </c>
      <c r="C197" t="s">
        <v>1056</v>
      </c>
      <c r="D197">
        <v>13.42</v>
      </c>
    </row>
    <row r="198" spans="1:4">
      <c r="A198" t="s">
        <v>737</v>
      </c>
      <c r="B198" t="s">
        <v>783</v>
      </c>
      <c r="C198" t="s">
        <v>1057</v>
      </c>
      <c r="D198">
        <v>10.77</v>
      </c>
    </row>
    <row r="199" spans="1:4">
      <c r="A199" t="s">
        <v>737</v>
      </c>
      <c r="B199" t="s">
        <v>719</v>
      </c>
      <c r="C199" t="s">
        <v>1056</v>
      </c>
      <c r="D199">
        <v>9.35</v>
      </c>
    </row>
    <row r="200" spans="1:4">
      <c r="A200" t="s">
        <v>792</v>
      </c>
      <c r="B200" t="s">
        <v>783</v>
      </c>
      <c r="C200" t="s">
        <v>1057</v>
      </c>
      <c r="D200">
        <v>4.2300000000000004</v>
      </c>
    </row>
    <row r="201" spans="1:4">
      <c r="A201" t="s">
        <v>580</v>
      </c>
      <c r="B201" t="s">
        <v>573</v>
      </c>
      <c r="C201" t="s">
        <v>1055</v>
      </c>
      <c r="D201">
        <v>12.03</v>
      </c>
    </row>
    <row r="202" spans="1:4">
      <c r="A202" t="s">
        <v>293</v>
      </c>
      <c r="B202" t="s">
        <v>292</v>
      </c>
      <c r="C202" t="s">
        <v>1054</v>
      </c>
      <c r="D202">
        <v>22.56</v>
      </c>
    </row>
    <row r="203" spans="1:4">
      <c r="A203" t="s">
        <v>882</v>
      </c>
      <c r="B203" t="s">
        <v>880</v>
      </c>
      <c r="C203" t="s">
        <v>1057</v>
      </c>
      <c r="D203">
        <v>15.18</v>
      </c>
    </row>
    <row r="204" spans="1:4">
      <c r="A204" t="s">
        <v>294</v>
      </c>
      <c r="B204" t="s">
        <v>292</v>
      </c>
      <c r="C204" t="s">
        <v>1054</v>
      </c>
      <c r="D204">
        <v>17.940000000000001</v>
      </c>
    </row>
    <row r="205" spans="1:4">
      <c r="A205" t="s">
        <v>299</v>
      </c>
      <c r="B205" t="s">
        <v>292</v>
      </c>
      <c r="C205" t="s">
        <v>1054</v>
      </c>
      <c r="D205">
        <v>9.15</v>
      </c>
    </row>
    <row r="206" spans="1:4">
      <c r="A206" t="s">
        <v>844</v>
      </c>
      <c r="B206" t="s">
        <v>855</v>
      </c>
      <c r="C206" t="s">
        <v>1057</v>
      </c>
      <c r="D206">
        <v>14.84</v>
      </c>
    </row>
    <row r="207" spans="1:4">
      <c r="A207" t="s">
        <v>154</v>
      </c>
      <c r="B207" t="s">
        <v>50</v>
      </c>
      <c r="C207" t="s">
        <v>1053</v>
      </c>
      <c r="D207">
        <f>(1120/2790)*30</f>
        <v>12.043010752688172</v>
      </c>
    </row>
    <row r="208" spans="1:4">
      <c r="A208" t="s">
        <v>746</v>
      </c>
      <c r="B208" t="s">
        <v>745</v>
      </c>
      <c r="C208" t="s">
        <v>1056</v>
      </c>
      <c r="D208">
        <v>21.23</v>
      </c>
    </row>
    <row r="209" spans="1:4">
      <c r="A209" t="s">
        <v>748</v>
      </c>
      <c r="B209" t="s">
        <v>745</v>
      </c>
      <c r="C209" t="s">
        <v>1056</v>
      </c>
      <c r="D209">
        <v>12.61</v>
      </c>
    </row>
    <row r="210" spans="1:4">
      <c r="A210" t="s">
        <v>753</v>
      </c>
      <c r="B210" t="s">
        <v>745</v>
      </c>
      <c r="C210" t="s">
        <v>1056</v>
      </c>
      <c r="D210">
        <v>12.74</v>
      </c>
    </row>
    <row r="211" spans="1:4">
      <c r="A211" t="s">
        <v>61</v>
      </c>
      <c r="B211" t="s">
        <v>557</v>
      </c>
      <c r="C211" t="s">
        <v>1055</v>
      </c>
      <c r="D211">
        <v>17.940000000000001</v>
      </c>
    </row>
    <row r="212" spans="1:4">
      <c r="A212" t="s">
        <v>61</v>
      </c>
      <c r="B212" t="s">
        <v>39</v>
      </c>
      <c r="C212" t="s">
        <v>1053</v>
      </c>
      <c r="D212">
        <v>17.649999999999999</v>
      </c>
    </row>
    <row r="213" spans="1:4">
      <c r="A213" t="s">
        <v>174</v>
      </c>
      <c r="B213" t="s">
        <v>557</v>
      </c>
      <c r="C213" t="s">
        <v>1055</v>
      </c>
      <c r="D213">
        <v>10.77</v>
      </c>
    </row>
    <row r="214" spans="1:4">
      <c r="A214" t="s">
        <v>174</v>
      </c>
      <c r="B214" t="s">
        <v>39</v>
      </c>
      <c r="C214" t="s">
        <v>1053</v>
      </c>
      <c r="D214">
        <v>10.71</v>
      </c>
    </row>
    <row r="215" spans="1:4">
      <c r="A215" t="s">
        <v>217</v>
      </c>
      <c r="B215" t="s">
        <v>48</v>
      </c>
      <c r="C215" t="s">
        <v>1053</v>
      </c>
      <c r="D215">
        <v>8.39</v>
      </c>
    </row>
    <row r="216" spans="1:4">
      <c r="A216" t="s">
        <v>360</v>
      </c>
      <c r="B216" t="s">
        <v>354</v>
      </c>
      <c r="C216" t="s">
        <v>1054</v>
      </c>
      <c r="D216">
        <v>10.32</v>
      </c>
    </row>
    <row r="217" spans="1:4">
      <c r="A217" t="s">
        <v>364</v>
      </c>
      <c r="B217" t="s">
        <v>354</v>
      </c>
      <c r="C217" t="s">
        <v>1054</v>
      </c>
      <c r="D217">
        <v>5.28</v>
      </c>
    </row>
    <row r="218" spans="1:4">
      <c r="A218" t="s">
        <v>654</v>
      </c>
      <c r="B218" t="s">
        <v>651</v>
      </c>
      <c r="C218" t="s">
        <v>1056</v>
      </c>
      <c r="D218">
        <v>20.43</v>
      </c>
    </row>
    <row r="219" spans="1:4">
      <c r="A219" t="s">
        <v>77</v>
      </c>
      <c r="B219" t="s">
        <v>983</v>
      </c>
      <c r="C219" t="s">
        <v>1058</v>
      </c>
      <c r="D219">
        <v>17.440000000000001</v>
      </c>
    </row>
    <row r="220" spans="1:4">
      <c r="A220" t="s">
        <v>77</v>
      </c>
      <c r="B220" t="s">
        <v>6</v>
      </c>
      <c r="C220" t="s">
        <v>1053</v>
      </c>
      <c r="D220">
        <v>16.239999999999998</v>
      </c>
    </row>
    <row r="221" spans="1:4">
      <c r="A221" t="s">
        <v>237</v>
      </c>
      <c r="B221" t="s">
        <v>983</v>
      </c>
      <c r="C221" t="s">
        <v>1058</v>
      </c>
      <c r="D221">
        <v>7.89</v>
      </c>
    </row>
    <row r="222" spans="1:4">
      <c r="A222" t="s">
        <v>237</v>
      </c>
      <c r="B222" t="s">
        <v>6</v>
      </c>
      <c r="C222" t="s">
        <v>1053</v>
      </c>
      <c r="D222">
        <v>7.21</v>
      </c>
    </row>
    <row r="223" spans="1:4">
      <c r="A223" t="s">
        <v>667</v>
      </c>
      <c r="B223" t="s">
        <v>651</v>
      </c>
      <c r="C223" t="s">
        <v>1056</v>
      </c>
      <c r="D223">
        <v>6.67</v>
      </c>
    </row>
    <row r="224" spans="1:4">
      <c r="A224" t="s">
        <v>160</v>
      </c>
      <c r="B224" t="s">
        <v>814</v>
      </c>
      <c r="C224" t="s">
        <v>1057</v>
      </c>
      <c r="D224">
        <v>13.21</v>
      </c>
    </row>
    <row r="225" spans="1:4">
      <c r="A225" t="s">
        <v>160</v>
      </c>
      <c r="B225" t="s">
        <v>30</v>
      </c>
      <c r="C225" t="s">
        <v>1053</v>
      </c>
      <c r="D225">
        <v>11.7</v>
      </c>
    </row>
    <row r="226" spans="1:4">
      <c r="A226" t="s">
        <v>252</v>
      </c>
      <c r="B226" t="s">
        <v>30</v>
      </c>
      <c r="C226" t="s">
        <v>1053</v>
      </c>
      <c r="D226">
        <v>6.76</v>
      </c>
    </row>
    <row r="227" spans="1:4">
      <c r="A227" t="s">
        <v>66</v>
      </c>
      <c r="B227" t="s">
        <v>557</v>
      </c>
      <c r="C227" t="s">
        <v>1055</v>
      </c>
      <c r="D227">
        <v>17.39</v>
      </c>
    </row>
    <row r="228" spans="1:4">
      <c r="A228" t="s">
        <v>66</v>
      </c>
      <c r="B228" t="s">
        <v>39</v>
      </c>
      <c r="C228" t="s">
        <v>1053</v>
      </c>
      <c r="D228">
        <v>16.829999999999998</v>
      </c>
    </row>
    <row r="229" spans="1:4">
      <c r="A229" t="s">
        <v>173</v>
      </c>
      <c r="B229" t="s">
        <v>557</v>
      </c>
      <c r="C229" t="s">
        <v>1055</v>
      </c>
      <c r="D229">
        <v>13.48</v>
      </c>
    </row>
    <row r="230" spans="1:4">
      <c r="A230" t="s">
        <v>173</v>
      </c>
      <c r="B230" t="s">
        <v>39</v>
      </c>
      <c r="C230" t="s">
        <v>1053</v>
      </c>
      <c r="D230">
        <v>10.82</v>
      </c>
    </row>
    <row r="231" spans="1:4">
      <c r="A231" t="s">
        <v>157</v>
      </c>
      <c r="B231" t="s">
        <v>39</v>
      </c>
      <c r="C231" t="s">
        <v>1053</v>
      </c>
      <c r="D231">
        <v>11.91</v>
      </c>
    </row>
    <row r="232" spans="1:4">
      <c r="A232" t="s">
        <v>157</v>
      </c>
      <c r="B232" t="s">
        <v>557</v>
      </c>
      <c r="C232" t="s">
        <v>1055</v>
      </c>
      <c r="D232">
        <v>8.44</v>
      </c>
    </row>
    <row r="233" spans="1:4">
      <c r="A233" t="s">
        <v>232</v>
      </c>
      <c r="B233" t="s">
        <v>557</v>
      </c>
      <c r="C233" t="s">
        <v>1055</v>
      </c>
      <c r="D233">
        <v>9.17</v>
      </c>
    </row>
    <row r="234" spans="1:4">
      <c r="A234" t="s">
        <v>232</v>
      </c>
      <c r="B234" t="s">
        <v>39</v>
      </c>
      <c r="C234" t="s">
        <v>1053</v>
      </c>
      <c r="D234">
        <v>7.68</v>
      </c>
    </row>
    <row r="235" spans="1:4">
      <c r="A235" t="s">
        <v>208</v>
      </c>
      <c r="B235" t="s">
        <v>39</v>
      </c>
      <c r="C235" t="s">
        <v>1053</v>
      </c>
      <c r="D235">
        <v>9.19</v>
      </c>
    </row>
    <row r="236" spans="1:4">
      <c r="A236" t="s">
        <v>208</v>
      </c>
      <c r="B236" t="s">
        <v>557</v>
      </c>
      <c r="C236" t="s">
        <v>1055</v>
      </c>
      <c r="D236">
        <v>6.95</v>
      </c>
    </row>
    <row r="237" spans="1:4">
      <c r="A237" t="s">
        <v>92</v>
      </c>
      <c r="B237" t="s">
        <v>873</v>
      </c>
      <c r="C237" t="s">
        <v>1057</v>
      </c>
      <c r="D237">
        <v>15.69</v>
      </c>
    </row>
    <row r="238" spans="1:4">
      <c r="A238" t="s">
        <v>92</v>
      </c>
      <c r="B238" t="s">
        <v>532</v>
      </c>
      <c r="C238" t="s">
        <v>1055</v>
      </c>
      <c r="D238">
        <v>15.43</v>
      </c>
    </row>
    <row r="239" spans="1:4">
      <c r="A239" t="s">
        <v>92</v>
      </c>
      <c r="B239" t="s">
        <v>14</v>
      </c>
      <c r="C239" t="s">
        <v>1053</v>
      </c>
      <c r="D239">
        <v>14.74</v>
      </c>
    </row>
    <row r="240" spans="1:4">
      <c r="A240" t="s">
        <v>271</v>
      </c>
      <c r="B240" t="s">
        <v>532</v>
      </c>
      <c r="C240" t="s">
        <v>1055</v>
      </c>
      <c r="D240">
        <v>12.64</v>
      </c>
    </row>
    <row r="241" spans="1:4">
      <c r="A241" t="s">
        <v>271</v>
      </c>
      <c r="B241" t="s">
        <v>873</v>
      </c>
      <c r="C241" t="s">
        <v>1057</v>
      </c>
      <c r="D241">
        <v>7.59</v>
      </c>
    </row>
    <row r="242" spans="1:4">
      <c r="A242" t="s">
        <v>271</v>
      </c>
      <c r="B242" t="s">
        <v>14</v>
      </c>
      <c r="C242" t="s">
        <v>1053</v>
      </c>
      <c r="D242">
        <v>5</v>
      </c>
    </row>
    <row r="243" spans="1:4">
      <c r="A243" t="s">
        <v>551</v>
      </c>
      <c r="B243" t="s">
        <v>532</v>
      </c>
      <c r="C243" t="s">
        <v>1055</v>
      </c>
      <c r="D243">
        <v>6.35</v>
      </c>
    </row>
    <row r="244" spans="1:4">
      <c r="A244" t="s">
        <v>36</v>
      </c>
      <c r="B244" t="s">
        <v>392</v>
      </c>
      <c r="C244" t="s">
        <v>1054</v>
      </c>
      <c r="D244">
        <v>20</v>
      </c>
    </row>
    <row r="245" spans="1:4">
      <c r="A245" t="s">
        <v>36</v>
      </c>
      <c r="B245" t="s">
        <v>35</v>
      </c>
      <c r="C245" t="s">
        <v>1053</v>
      </c>
      <c r="D245">
        <v>19.79</v>
      </c>
    </row>
    <row r="246" spans="1:4">
      <c r="A246" t="s">
        <v>36</v>
      </c>
      <c r="B246" t="s">
        <v>880</v>
      </c>
      <c r="C246" t="s">
        <v>1057</v>
      </c>
      <c r="D246">
        <v>18.07</v>
      </c>
    </row>
    <row r="247" spans="1:4">
      <c r="A247" t="s">
        <v>619</v>
      </c>
      <c r="B247" t="s">
        <v>594</v>
      </c>
      <c r="C247" t="s">
        <v>1055</v>
      </c>
      <c r="D247">
        <v>8.89</v>
      </c>
    </row>
    <row r="248" spans="1:4">
      <c r="A248" t="s">
        <v>1004</v>
      </c>
      <c r="B248" t="s">
        <v>993</v>
      </c>
      <c r="C248" t="s">
        <v>1058</v>
      </c>
      <c r="D248">
        <v>11.67</v>
      </c>
    </row>
    <row r="249" spans="1:4">
      <c r="A249" t="s">
        <v>1005</v>
      </c>
      <c r="B249" t="s">
        <v>993</v>
      </c>
      <c r="C249" t="s">
        <v>1058</v>
      </c>
      <c r="D249">
        <v>7.6</v>
      </c>
    </row>
    <row r="250" spans="1:4">
      <c r="A250" t="s">
        <v>918</v>
      </c>
      <c r="B250" t="s">
        <v>911</v>
      </c>
      <c r="C250" t="s">
        <v>1058</v>
      </c>
      <c r="D250">
        <v>13.77</v>
      </c>
    </row>
    <row r="251" spans="1:4">
      <c r="A251" t="s">
        <v>508</v>
      </c>
      <c r="B251" t="s">
        <v>502</v>
      </c>
      <c r="C251" t="s">
        <v>1055</v>
      </c>
      <c r="D251">
        <v>8.17</v>
      </c>
    </row>
    <row r="252" spans="1:4">
      <c r="A252" t="s">
        <v>516</v>
      </c>
      <c r="B252" t="s">
        <v>502</v>
      </c>
      <c r="C252" t="s">
        <v>1055</v>
      </c>
      <c r="D252">
        <v>4.1100000000000003</v>
      </c>
    </row>
    <row r="253" spans="1:4">
      <c r="A253" t="s">
        <v>60</v>
      </c>
      <c r="B253" t="s">
        <v>22</v>
      </c>
      <c r="C253" t="s">
        <v>1056</v>
      </c>
      <c r="D253">
        <v>23.69</v>
      </c>
    </row>
    <row r="254" spans="1:4">
      <c r="A254" t="s">
        <v>60</v>
      </c>
      <c r="B254" t="s">
        <v>806</v>
      </c>
      <c r="C254" t="s">
        <v>1057</v>
      </c>
      <c r="D254">
        <v>21.47</v>
      </c>
    </row>
    <row r="255" spans="1:4">
      <c r="A255" t="s">
        <v>60</v>
      </c>
      <c r="B255" t="s">
        <v>326</v>
      </c>
      <c r="C255" t="s">
        <v>1054</v>
      </c>
      <c r="D255">
        <v>21.19</v>
      </c>
    </row>
    <row r="256" spans="1:4">
      <c r="A256" t="s">
        <v>60</v>
      </c>
      <c r="B256" t="s">
        <v>502</v>
      </c>
      <c r="C256" t="s">
        <v>1055</v>
      </c>
      <c r="D256">
        <v>21.01</v>
      </c>
    </row>
    <row r="257" spans="1:4">
      <c r="A257" t="s">
        <v>60</v>
      </c>
      <c r="B257" t="s">
        <v>23</v>
      </c>
      <c r="C257" t="s">
        <v>1053</v>
      </c>
      <c r="D257">
        <v>17.84</v>
      </c>
    </row>
    <row r="258" spans="1:4">
      <c r="A258" t="s">
        <v>41</v>
      </c>
      <c r="B258" t="s">
        <v>23</v>
      </c>
      <c r="C258" t="s">
        <v>1053</v>
      </c>
      <c r="D258">
        <v>18.86</v>
      </c>
    </row>
    <row r="259" spans="1:4">
      <c r="A259" t="s">
        <v>41</v>
      </c>
      <c r="B259" t="s">
        <v>22</v>
      </c>
      <c r="C259" t="s">
        <v>1056</v>
      </c>
      <c r="D259">
        <v>18.239999999999998</v>
      </c>
    </row>
    <row r="260" spans="1:4">
      <c r="A260" t="s">
        <v>41</v>
      </c>
      <c r="B260" t="s">
        <v>326</v>
      </c>
      <c r="C260" t="s">
        <v>1054</v>
      </c>
      <c r="D260">
        <v>17.97</v>
      </c>
    </row>
    <row r="261" spans="1:4">
      <c r="A261" t="s">
        <v>41</v>
      </c>
      <c r="B261" t="s">
        <v>806</v>
      </c>
      <c r="C261" t="s">
        <v>1057</v>
      </c>
      <c r="D261">
        <v>13.64</v>
      </c>
    </row>
    <row r="262" spans="1:4">
      <c r="A262" t="s">
        <v>714</v>
      </c>
      <c r="B262" t="s">
        <v>22</v>
      </c>
      <c r="C262" t="s">
        <v>1056</v>
      </c>
      <c r="D262">
        <v>15.32</v>
      </c>
    </row>
    <row r="263" spans="1:4">
      <c r="A263" t="s">
        <v>506</v>
      </c>
      <c r="B263" t="s">
        <v>502</v>
      </c>
      <c r="C263" t="s">
        <v>1055</v>
      </c>
      <c r="D263">
        <v>10</v>
      </c>
    </row>
    <row r="264" spans="1:4">
      <c r="A264" t="s">
        <v>672</v>
      </c>
      <c r="B264" t="s">
        <v>670</v>
      </c>
      <c r="C264" t="s">
        <v>1056</v>
      </c>
      <c r="D264">
        <v>16.84</v>
      </c>
    </row>
    <row r="265" spans="1:4">
      <c r="A265" t="s">
        <v>121</v>
      </c>
      <c r="B265" t="s">
        <v>50</v>
      </c>
      <c r="C265" t="s">
        <v>1053</v>
      </c>
      <c r="D265">
        <f>(1320/2970)*30</f>
        <v>13.333333333333332</v>
      </c>
    </row>
    <row r="266" spans="1:4">
      <c r="A266" t="s">
        <v>202</v>
      </c>
      <c r="B266" t="s">
        <v>23</v>
      </c>
      <c r="C266" t="s">
        <v>1053</v>
      </c>
      <c r="D266">
        <v>9.3000000000000007</v>
      </c>
    </row>
    <row r="267" spans="1:4">
      <c r="A267" t="s">
        <v>239</v>
      </c>
      <c r="B267" t="s">
        <v>23</v>
      </c>
      <c r="C267" t="s">
        <v>1053</v>
      </c>
      <c r="D267">
        <v>7.14</v>
      </c>
    </row>
    <row r="268" spans="1:4">
      <c r="A268" t="s">
        <v>351</v>
      </c>
      <c r="B268" t="s">
        <v>349</v>
      </c>
      <c r="C268" t="s">
        <v>1054</v>
      </c>
      <c r="D268">
        <v>9.68</v>
      </c>
    </row>
    <row r="269" spans="1:4">
      <c r="A269" t="s">
        <v>958</v>
      </c>
      <c r="B269" t="s">
        <v>956</v>
      </c>
      <c r="C269" t="s">
        <v>1058</v>
      </c>
      <c r="D269">
        <v>15.26</v>
      </c>
    </row>
    <row r="270" spans="1:4">
      <c r="A270" t="s">
        <v>682</v>
      </c>
      <c r="B270" t="s">
        <v>677</v>
      </c>
      <c r="C270" t="s">
        <v>1056</v>
      </c>
      <c r="D270">
        <v>19.79</v>
      </c>
    </row>
    <row r="271" spans="1:4">
      <c r="A271" t="s">
        <v>686</v>
      </c>
      <c r="B271" t="s">
        <v>677</v>
      </c>
      <c r="C271" t="s">
        <v>1056</v>
      </c>
      <c r="D271">
        <v>6.67</v>
      </c>
    </row>
    <row r="272" spans="1:4">
      <c r="A272" t="s">
        <v>687</v>
      </c>
      <c r="B272" t="s">
        <v>677</v>
      </c>
      <c r="C272" t="s">
        <v>1056</v>
      </c>
      <c r="D272">
        <v>5</v>
      </c>
    </row>
    <row r="273" spans="1:4">
      <c r="A273" t="s">
        <v>960</v>
      </c>
      <c r="B273" t="s">
        <v>956</v>
      </c>
      <c r="C273" t="s">
        <v>1058</v>
      </c>
      <c r="D273">
        <v>15.06</v>
      </c>
    </row>
    <row r="274" spans="1:4">
      <c r="A274" t="s">
        <v>311</v>
      </c>
      <c r="B274" t="s">
        <v>302</v>
      </c>
      <c r="C274" t="s">
        <v>1054</v>
      </c>
      <c r="D274">
        <v>8.81</v>
      </c>
    </row>
    <row r="275" spans="1:4">
      <c r="A275" t="s">
        <v>312</v>
      </c>
      <c r="B275" t="s">
        <v>302</v>
      </c>
      <c r="C275" t="s">
        <v>1054</v>
      </c>
      <c r="D275">
        <v>7.16</v>
      </c>
    </row>
    <row r="276" spans="1:4">
      <c r="A276" t="s">
        <v>554</v>
      </c>
      <c r="B276" t="s">
        <v>532</v>
      </c>
      <c r="C276" t="s">
        <v>1055</v>
      </c>
      <c r="D276">
        <v>6.09</v>
      </c>
    </row>
    <row r="277" spans="1:4">
      <c r="A277" t="s">
        <v>554</v>
      </c>
      <c r="B277" t="s">
        <v>873</v>
      </c>
      <c r="C277" t="s">
        <v>1057</v>
      </c>
      <c r="D277">
        <v>5.77</v>
      </c>
    </row>
    <row r="278" spans="1:4">
      <c r="A278" t="s">
        <v>250</v>
      </c>
      <c r="B278" t="s">
        <v>979</v>
      </c>
      <c r="C278" t="s">
        <v>1058</v>
      </c>
      <c r="D278">
        <v>16.420000000000002</v>
      </c>
    </row>
    <row r="279" spans="1:4">
      <c r="A279" t="s">
        <v>250</v>
      </c>
      <c r="B279" t="s">
        <v>35</v>
      </c>
      <c r="C279" t="s">
        <v>1056</v>
      </c>
      <c r="D279">
        <v>9.5</v>
      </c>
    </row>
    <row r="280" spans="1:4">
      <c r="A280" t="s">
        <v>250</v>
      </c>
      <c r="B280" t="s">
        <v>950</v>
      </c>
      <c r="C280" t="s">
        <v>1058</v>
      </c>
      <c r="D280">
        <v>8.66</v>
      </c>
    </row>
    <row r="281" spans="1:4">
      <c r="A281" t="s">
        <v>250</v>
      </c>
      <c r="B281" t="s">
        <v>35</v>
      </c>
      <c r="C281" t="s">
        <v>1053</v>
      </c>
      <c r="D281">
        <v>6.79</v>
      </c>
    </row>
    <row r="282" spans="1:4">
      <c r="A282" t="s">
        <v>953</v>
      </c>
      <c r="B282" t="s">
        <v>979</v>
      </c>
      <c r="C282" t="s">
        <v>1058</v>
      </c>
      <c r="D282">
        <v>11.9</v>
      </c>
    </row>
    <row r="283" spans="1:4">
      <c r="A283" t="s">
        <v>953</v>
      </c>
      <c r="B283" t="s">
        <v>950</v>
      </c>
      <c r="C283" t="s">
        <v>1058</v>
      </c>
      <c r="D283">
        <v>6.74</v>
      </c>
    </row>
    <row r="284" spans="1:4">
      <c r="A284" t="s">
        <v>288</v>
      </c>
      <c r="B284" t="s">
        <v>35</v>
      </c>
      <c r="C284" t="s">
        <v>1053</v>
      </c>
      <c r="D284">
        <v>2.5</v>
      </c>
    </row>
    <row r="285" spans="1:4">
      <c r="A285" t="s">
        <v>646</v>
      </c>
      <c r="B285" t="s">
        <v>35</v>
      </c>
      <c r="C285" t="s">
        <v>1056</v>
      </c>
      <c r="D285">
        <v>6.41</v>
      </c>
    </row>
    <row r="286" spans="1:4">
      <c r="A286" t="s">
        <v>649</v>
      </c>
      <c r="B286" t="s">
        <v>35</v>
      </c>
      <c r="C286" t="s">
        <v>1056</v>
      </c>
      <c r="D286">
        <v>3.12</v>
      </c>
    </row>
    <row r="287" spans="1:4">
      <c r="A287" t="s">
        <v>988</v>
      </c>
      <c r="B287" t="s">
        <v>983</v>
      </c>
      <c r="C287" t="s">
        <v>1058</v>
      </c>
      <c r="D287">
        <v>14.29</v>
      </c>
    </row>
    <row r="288" spans="1:4">
      <c r="A288" t="s">
        <v>992</v>
      </c>
      <c r="B288" t="s">
        <v>983</v>
      </c>
      <c r="C288" t="s">
        <v>1058</v>
      </c>
      <c r="D288">
        <v>12.55</v>
      </c>
    </row>
    <row r="289" spans="1:4">
      <c r="A289" t="s">
        <v>583</v>
      </c>
      <c r="B289" t="s">
        <v>793</v>
      </c>
      <c r="C289" t="s">
        <v>1057</v>
      </c>
      <c r="D289">
        <v>10.45</v>
      </c>
    </row>
    <row r="290" spans="1:4">
      <c r="A290" t="s">
        <v>583</v>
      </c>
      <c r="B290" t="s">
        <v>573</v>
      </c>
      <c r="C290" t="s">
        <v>1055</v>
      </c>
      <c r="D290">
        <v>7.29</v>
      </c>
    </row>
    <row r="291" spans="1:4">
      <c r="A291" t="s">
        <v>583</v>
      </c>
      <c r="B291" t="s">
        <v>970</v>
      </c>
      <c r="C291" t="s">
        <v>1058</v>
      </c>
      <c r="D291">
        <v>5.56</v>
      </c>
    </row>
    <row r="292" spans="1:4">
      <c r="A292" t="s">
        <v>902</v>
      </c>
      <c r="B292" t="s">
        <v>898</v>
      </c>
      <c r="C292" t="s">
        <v>1058</v>
      </c>
      <c r="D292">
        <v>10.32</v>
      </c>
    </row>
    <row r="293" spans="1:4">
      <c r="A293" t="s">
        <v>903</v>
      </c>
      <c r="B293" t="s">
        <v>898</v>
      </c>
      <c r="C293" t="s">
        <v>1058</v>
      </c>
      <c r="D293">
        <v>10</v>
      </c>
    </row>
    <row r="294" spans="1:4">
      <c r="A294" t="s">
        <v>942</v>
      </c>
      <c r="B294" t="s">
        <v>939</v>
      </c>
      <c r="C294" t="s">
        <v>1058</v>
      </c>
      <c r="D294">
        <v>14.19</v>
      </c>
    </row>
    <row r="295" spans="1:4">
      <c r="A295" t="s">
        <v>949</v>
      </c>
      <c r="B295" t="s">
        <v>939</v>
      </c>
      <c r="C295" t="s">
        <v>1058</v>
      </c>
      <c r="D295">
        <v>16.82</v>
      </c>
    </row>
    <row r="296" spans="1:4">
      <c r="A296" t="s">
        <v>1042</v>
      </c>
      <c r="B296" t="s">
        <v>1033</v>
      </c>
      <c r="C296" t="s">
        <v>1058</v>
      </c>
      <c r="D296">
        <v>11.49</v>
      </c>
    </row>
    <row r="297" spans="1:4">
      <c r="A297" t="s">
        <v>394</v>
      </c>
      <c r="B297" t="s">
        <v>392</v>
      </c>
      <c r="C297" t="s">
        <v>1054</v>
      </c>
      <c r="D297">
        <v>22.98</v>
      </c>
    </row>
    <row r="298" spans="1:4">
      <c r="A298" t="s">
        <v>8</v>
      </c>
      <c r="B298" t="s">
        <v>651</v>
      </c>
      <c r="C298" t="s">
        <v>1056</v>
      </c>
      <c r="D298">
        <v>23.87</v>
      </c>
    </row>
    <row r="299" spans="1:4">
      <c r="A299" t="s">
        <v>8</v>
      </c>
      <c r="B299" t="s">
        <v>6</v>
      </c>
      <c r="C299" t="s">
        <v>1053</v>
      </c>
      <c r="D299">
        <v>23.48</v>
      </c>
    </row>
    <row r="300" spans="1:4">
      <c r="A300" t="s">
        <v>8</v>
      </c>
      <c r="B300" t="s">
        <v>983</v>
      </c>
      <c r="C300" t="s">
        <v>1058</v>
      </c>
      <c r="D300">
        <v>23.4</v>
      </c>
    </row>
    <row r="301" spans="1:4">
      <c r="A301" t="s">
        <v>183</v>
      </c>
      <c r="B301" t="s">
        <v>983</v>
      </c>
      <c r="C301" t="s">
        <v>1058</v>
      </c>
      <c r="D301">
        <v>15</v>
      </c>
    </row>
    <row r="302" spans="1:4">
      <c r="A302" t="s">
        <v>183</v>
      </c>
      <c r="B302" t="s">
        <v>651</v>
      </c>
      <c r="C302" t="s">
        <v>1056</v>
      </c>
      <c r="D302">
        <v>14.48</v>
      </c>
    </row>
    <row r="303" spans="1:4">
      <c r="A303" t="s">
        <v>183</v>
      </c>
      <c r="B303" t="s">
        <v>6</v>
      </c>
      <c r="C303" t="s">
        <v>1053</v>
      </c>
      <c r="D303">
        <v>10.31</v>
      </c>
    </row>
    <row r="304" spans="1:4">
      <c r="A304" t="s">
        <v>668</v>
      </c>
      <c r="B304" t="s">
        <v>651</v>
      </c>
      <c r="C304" t="s">
        <v>1056</v>
      </c>
      <c r="D304">
        <v>7.78</v>
      </c>
    </row>
    <row r="305" spans="1:4">
      <c r="A305" t="s">
        <v>968</v>
      </c>
      <c r="B305" t="s">
        <v>956</v>
      </c>
      <c r="C305" t="s">
        <v>1058</v>
      </c>
      <c r="D305">
        <v>8.4</v>
      </c>
    </row>
    <row r="306" spans="1:4">
      <c r="A306" t="s">
        <v>632</v>
      </c>
      <c r="B306" t="s">
        <v>35</v>
      </c>
      <c r="C306" t="s">
        <v>1056</v>
      </c>
      <c r="D306">
        <v>15.36</v>
      </c>
    </row>
    <row r="307" spans="1:4">
      <c r="A307" t="s">
        <v>632</v>
      </c>
      <c r="B307" t="s">
        <v>630</v>
      </c>
      <c r="C307" t="s">
        <v>1055</v>
      </c>
      <c r="D307">
        <v>15</v>
      </c>
    </row>
    <row r="308" spans="1:4">
      <c r="A308" t="s">
        <v>113</v>
      </c>
      <c r="B308" t="s">
        <v>35</v>
      </c>
      <c r="C308" t="s">
        <v>1053</v>
      </c>
      <c r="D308">
        <v>13.8</v>
      </c>
    </row>
    <row r="309" spans="1:4">
      <c r="A309" t="s">
        <v>224</v>
      </c>
      <c r="B309" t="s">
        <v>35</v>
      </c>
      <c r="C309" t="s">
        <v>1053</v>
      </c>
      <c r="D309">
        <v>8.18</v>
      </c>
    </row>
    <row r="310" spans="1:4">
      <c r="A310" t="s">
        <v>889</v>
      </c>
      <c r="B310" t="s">
        <v>880</v>
      </c>
      <c r="C310" t="s">
        <v>1057</v>
      </c>
      <c r="D310">
        <v>8.73</v>
      </c>
    </row>
    <row r="311" spans="1:4">
      <c r="A311" t="s">
        <v>1046</v>
      </c>
      <c r="B311" t="s">
        <v>1033</v>
      </c>
      <c r="C311" t="s">
        <v>1058</v>
      </c>
      <c r="D311">
        <v>8.06</v>
      </c>
    </row>
    <row r="312" spans="1:4">
      <c r="A312" t="s">
        <v>493</v>
      </c>
      <c r="B312" t="s">
        <v>490</v>
      </c>
      <c r="C312" t="s">
        <v>1055</v>
      </c>
      <c r="D312">
        <v>10</v>
      </c>
    </row>
    <row r="313" spans="1:4">
      <c r="A313" t="s">
        <v>653</v>
      </c>
      <c r="B313" t="s">
        <v>651</v>
      </c>
      <c r="C313" t="s">
        <v>1056</v>
      </c>
      <c r="D313">
        <v>21.3</v>
      </c>
    </row>
    <row r="314" spans="1:4">
      <c r="A314" t="s">
        <v>448</v>
      </c>
      <c r="B314" t="s">
        <v>441</v>
      </c>
      <c r="C314" t="s">
        <v>1054</v>
      </c>
      <c r="D314">
        <v>11.27</v>
      </c>
    </row>
    <row r="315" spans="1:4">
      <c r="A315" t="s">
        <v>452</v>
      </c>
      <c r="B315" t="s">
        <v>441</v>
      </c>
      <c r="C315" t="s">
        <v>1054</v>
      </c>
      <c r="D315">
        <v>6.53</v>
      </c>
    </row>
    <row r="316" spans="1:4">
      <c r="A316" t="s">
        <v>894</v>
      </c>
      <c r="B316" t="s">
        <v>893</v>
      </c>
      <c r="C316" t="s">
        <v>1058</v>
      </c>
      <c r="D316">
        <v>16.82</v>
      </c>
    </row>
    <row r="317" spans="1:4">
      <c r="A317" t="s">
        <v>648</v>
      </c>
      <c r="B317" t="s">
        <v>35</v>
      </c>
      <c r="C317" t="s">
        <v>1056</v>
      </c>
      <c r="D317">
        <v>8.52</v>
      </c>
    </row>
    <row r="318" spans="1:4">
      <c r="A318" t="s">
        <v>891</v>
      </c>
      <c r="B318" t="s">
        <v>880</v>
      </c>
      <c r="C318" t="s">
        <v>1057</v>
      </c>
      <c r="D318">
        <v>5.56</v>
      </c>
    </row>
    <row r="319" spans="1:4">
      <c r="A319" t="s">
        <v>397</v>
      </c>
      <c r="B319" t="s">
        <v>392</v>
      </c>
      <c r="C319" t="s">
        <v>1054</v>
      </c>
      <c r="D319">
        <v>18.989999999999998</v>
      </c>
    </row>
    <row r="320" spans="1:4">
      <c r="A320" t="s">
        <v>410</v>
      </c>
      <c r="B320" t="s">
        <v>392</v>
      </c>
      <c r="C320" t="s">
        <v>1054</v>
      </c>
      <c r="D320">
        <v>11.11</v>
      </c>
    </row>
    <row r="321" spans="1:4">
      <c r="A321" t="s">
        <v>774</v>
      </c>
      <c r="B321" t="s">
        <v>763</v>
      </c>
      <c r="C321" t="s">
        <v>1056</v>
      </c>
      <c r="D321">
        <v>8.44</v>
      </c>
    </row>
    <row r="322" spans="1:4">
      <c r="A322" t="s">
        <v>848</v>
      </c>
      <c r="B322" t="s">
        <v>855</v>
      </c>
      <c r="C322" t="s">
        <v>1057</v>
      </c>
      <c r="D322">
        <v>14.67</v>
      </c>
    </row>
    <row r="323" spans="1:4">
      <c r="A323" t="s">
        <v>853</v>
      </c>
      <c r="B323" t="s">
        <v>855</v>
      </c>
      <c r="C323" t="s">
        <v>1057</v>
      </c>
      <c r="D323">
        <v>9.25</v>
      </c>
    </row>
    <row r="324" spans="1:4">
      <c r="A324" t="s">
        <v>638</v>
      </c>
      <c r="B324" t="s">
        <v>635</v>
      </c>
      <c r="C324" t="s">
        <v>1055</v>
      </c>
      <c r="D324">
        <v>15.37</v>
      </c>
    </row>
    <row r="325" spans="1:4">
      <c r="A325" t="s">
        <v>558</v>
      </c>
      <c r="B325" t="s">
        <v>557</v>
      </c>
      <c r="C325" t="s">
        <v>1055</v>
      </c>
      <c r="D325">
        <v>13.55</v>
      </c>
    </row>
    <row r="326" spans="1:4">
      <c r="A326" t="s">
        <v>563</v>
      </c>
      <c r="B326" t="s">
        <v>557</v>
      </c>
      <c r="C326" t="s">
        <v>1055</v>
      </c>
      <c r="D326">
        <v>10.24</v>
      </c>
    </row>
    <row r="327" spans="1:4">
      <c r="A327" t="s">
        <v>590</v>
      </c>
      <c r="B327" t="s">
        <v>573</v>
      </c>
      <c r="C327" t="s">
        <v>1055</v>
      </c>
      <c r="D327">
        <v>1</v>
      </c>
    </row>
    <row r="328" spans="1:4">
      <c r="A328" t="s">
        <v>591</v>
      </c>
      <c r="B328" t="s">
        <v>573</v>
      </c>
      <c r="C328" t="s">
        <v>1055</v>
      </c>
      <c r="D328">
        <v>6.15</v>
      </c>
    </row>
    <row r="329" spans="1:4">
      <c r="A329" t="s">
        <v>521</v>
      </c>
      <c r="B329" t="s">
        <v>517</v>
      </c>
      <c r="C329" t="s">
        <v>1055</v>
      </c>
      <c r="D329">
        <v>16.68</v>
      </c>
    </row>
    <row r="330" spans="1:4">
      <c r="A330" t="s">
        <v>521</v>
      </c>
      <c r="B330" t="s">
        <v>1024</v>
      </c>
      <c r="C330" t="s">
        <v>1058</v>
      </c>
      <c r="D330">
        <v>16.04</v>
      </c>
    </row>
    <row r="331" spans="1:4">
      <c r="A331" t="s">
        <v>523</v>
      </c>
      <c r="B331" t="s">
        <v>1024</v>
      </c>
      <c r="C331" t="s">
        <v>1058</v>
      </c>
      <c r="D331">
        <v>13.81</v>
      </c>
    </row>
    <row r="332" spans="1:4">
      <c r="A332" t="s">
        <v>523</v>
      </c>
      <c r="B332" t="s">
        <v>517</v>
      </c>
      <c r="C332" t="s">
        <v>1055</v>
      </c>
      <c r="D332">
        <v>11.34</v>
      </c>
    </row>
    <row r="333" spans="1:4">
      <c r="A333" t="s">
        <v>525</v>
      </c>
      <c r="B333" t="s">
        <v>1024</v>
      </c>
      <c r="C333" t="s">
        <v>1058</v>
      </c>
      <c r="D333">
        <v>13.66</v>
      </c>
    </row>
    <row r="334" spans="1:4">
      <c r="A334" t="s">
        <v>525</v>
      </c>
      <c r="B334" t="s">
        <v>517</v>
      </c>
      <c r="C334" t="s">
        <v>1055</v>
      </c>
      <c r="D334">
        <v>9.3800000000000008</v>
      </c>
    </row>
    <row r="335" spans="1:4">
      <c r="A335" t="s">
        <v>526</v>
      </c>
      <c r="B335" t="s">
        <v>1024</v>
      </c>
      <c r="C335" t="s">
        <v>1058</v>
      </c>
      <c r="D335">
        <v>10.09</v>
      </c>
    </row>
    <row r="336" spans="1:4">
      <c r="A336" t="s">
        <v>526</v>
      </c>
      <c r="B336" t="s">
        <v>517</v>
      </c>
      <c r="C336" t="s">
        <v>1055</v>
      </c>
      <c r="D336">
        <v>9.56</v>
      </c>
    </row>
    <row r="337" spans="1:4">
      <c r="A337" t="s">
        <v>16</v>
      </c>
      <c r="B337" t="s">
        <v>763</v>
      </c>
      <c r="C337" t="s">
        <v>1056</v>
      </c>
      <c r="D337">
        <v>22.72</v>
      </c>
    </row>
    <row r="338" spans="1:4">
      <c r="A338" t="s">
        <v>16</v>
      </c>
      <c r="B338" t="s">
        <v>905</v>
      </c>
      <c r="C338" t="s">
        <v>1058</v>
      </c>
      <c r="D338">
        <v>22.2</v>
      </c>
    </row>
    <row r="339" spans="1:4">
      <c r="A339" t="s">
        <v>16</v>
      </c>
      <c r="B339" t="s">
        <v>6</v>
      </c>
      <c r="C339" t="s">
        <v>1053</v>
      </c>
      <c r="D339">
        <v>22.13</v>
      </c>
    </row>
    <row r="340" spans="1:4">
      <c r="A340" t="s">
        <v>16</v>
      </c>
      <c r="B340" t="s">
        <v>594</v>
      </c>
      <c r="C340" t="s">
        <v>1055</v>
      </c>
      <c r="D340">
        <v>21.55</v>
      </c>
    </row>
    <row r="341" spans="1:4">
      <c r="A341" t="s">
        <v>19</v>
      </c>
      <c r="B341" t="s">
        <v>6</v>
      </c>
      <c r="C341" t="s">
        <v>1053</v>
      </c>
      <c r="D341">
        <v>21.67</v>
      </c>
    </row>
    <row r="342" spans="1:4">
      <c r="A342" t="s">
        <v>19</v>
      </c>
      <c r="B342" t="s">
        <v>905</v>
      </c>
      <c r="C342" t="s">
        <v>1058</v>
      </c>
      <c r="D342">
        <v>20.57</v>
      </c>
    </row>
    <row r="343" spans="1:4">
      <c r="A343" t="s">
        <v>19</v>
      </c>
      <c r="B343" t="s">
        <v>763</v>
      </c>
      <c r="C343" t="s">
        <v>1056</v>
      </c>
      <c r="D343">
        <v>19.5</v>
      </c>
    </row>
    <row r="344" spans="1:4">
      <c r="A344" t="s">
        <v>19</v>
      </c>
      <c r="B344" t="s">
        <v>594</v>
      </c>
      <c r="C344" t="s">
        <v>1055</v>
      </c>
      <c r="D344">
        <v>17.78</v>
      </c>
    </row>
    <row r="345" spans="1:4">
      <c r="A345" t="s">
        <v>598</v>
      </c>
      <c r="B345" t="s">
        <v>905</v>
      </c>
      <c r="C345" t="s">
        <v>1058</v>
      </c>
      <c r="D345">
        <v>19.940000000000001</v>
      </c>
    </row>
    <row r="346" spans="1:4">
      <c r="A346" t="s">
        <v>598</v>
      </c>
      <c r="B346" t="s">
        <v>763</v>
      </c>
      <c r="C346" t="s">
        <v>1056</v>
      </c>
      <c r="D346">
        <v>16.649999999999999</v>
      </c>
    </row>
    <row r="347" spans="1:4">
      <c r="A347" t="s">
        <v>598</v>
      </c>
      <c r="B347" t="s">
        <v>594</v>
      </c>
      <c r="C347" t="s">
        <v>1055</v>
      </c>
      <c r="D347">
        <v>13.67</v>
      </c>
    </row>
    <row r="348" spans="1:4">
      <c r="A348" t="s">
        <v>769</v>
      </c>
      <c r="B348" t="s">
        <v>905</v>
      </c>
      <c r="C348" t="s">
        <v>1058</v>
      </c>
      <c r="D348">
        <v>14.73</v>
      </c>
    </row>
    <row r="349" spans="1:4">
      <c r="A349" t="s">
        <v>769</v>
      </c>
      <c r="B349" t="s">
        <v>763</v>
      </c>
      <c r="C349" t="s">
        <v>1056</v>
      </c>
      <c r="D349">
        <v>12.34</v>
      </c>
    </row>
    <row r="350" spans="1:4">
      <c r="A350" t="s">
        <v>907</v>
      </c>
      <c r="B350" t="s">
        <v>905</v>
      </c>
      <c r="C350" t="s">
        <v>1058</v>
      </c>
      <c r="D350">
        <v>20.25</v>
      </c>
    </row>
    <row r="351" spans="1:4">
      <c r="A351" t="s">
        <v>595</v>
      </c>
      <c r="B351" t="s">
        <v>594</v>
      </c>
      <c r="C351" t="s">
        <v>1055</v>
      </c>
      <c r="D351">
        <v>18.350000000000001</v>
      </c>
    </row>
    <row r="352" spans="1:4">
      <c r="A352" t="s">
        <v>615</v>
      </c>
      <c r="B352" t="s">
        <v>594</v>
      </c>
      <c r="C352" t="s">
        <v>1055</v>
      </c>
      <c r="D352">
        <v>7.5</v>
      </c>
    </row>
    <row r="353" spans="1:4">
      <c r="A353" t="s">
        <v>603</v>
      </c>
      <c r="B353" t="s">
        <v>905</v>
      </c>
      <c r="C353" t="s">
        <v>1058</v>
      </c>
      <c r="D353">
        <v>15.42</v>
      </c>
    </row>
    <row r="354" spans="1:4">
      <c r="A354" t="s">
        <v>603</v>
      </c>
      <c r="B354" t="s">
        <v>594</v>
      </c>
      <c r="C354" t="s">
        <v>1055</v>
      </c>
      <c r="D354">
        <v>15</v>
      </c>
    </row>
    <row r="355" spans="1:4">
      <c r="A355" t="s">
        <v>908</v>
      </c>
      <c r="B355" t="s">
        <v>905</v>
      </c>
      <c r="C355" t="s">
        <v>1058</v>
      </c>
      <c r="D355">
        <v>15.63</v>
      </c>
    </row>
    <row r="356" spans="1:4">
      <c r="A356" t="s">
        <v>602</v>
      </c>
      <c r="B356" t="s">
        <v>763</v>
      </c>
      <c r="C356" t="s">
        <v>1056</v>
      </c>
      <c r="D356">
        <v>14.95</v>
      </c>
    </row>
    <row r="357" spans="1:4">
      <c r="A357" t="s">
        <v>602</v>
      </c>
      <c r="B357" t="s">
        <v>594</v>
      </c>
      <c r="C357" t="s">
        <v>1055</v>
      </c>
      <c r="D357">
        <v>13.24</v>
      </c>
    </row>
    <row r="358" spans="1:4">
      <c r="A358" t="s">
        <v>621</v>
      </c>
      <c r="B358" t="s">
        <v>594</v>
      </c>
      <c r="C358" t="s">
        <v>1055</v>
      </c>
      <c r="D358">
        <v>7.29</v>
      </c>
    </row>
    <row r="359" spans="1:4">
      <c r="A359" t="s">
        <v>621</v>
      </c>
      <c r="B359" t="s">
        <v>763</v>
      </c>
      <c r="C359" t="s">
        <v>1056</v>
      </c>
      <c r="D359">
        <v>6.28</v>
      </c>
    </row>
    <row r="360" spans="1:4">
      <c r="A360" t="s">
        <v>626</v>
      </c>
      <c r="B360" t="s">
        <v>625</v>
      </c>
      <c r="C360" t="s">
        <v>1055</v>
      </c>
      <c r="D360">
        <v>12.58</v>
      </c>
    </row>
    <row r="361" spans="1:4">
      <c r="A361" t="s">
        <v>629</v>
      </c>
      <c r="B361" t="s">
        <v>625</v>
      </c>
      <c r="C361" t="s">
        <v>1055</v>
      </c>
      <c r="D361">
        <v>5</v>
      </c>
    </row>
    <row r="362" spans="1:4">
      <c r="A362" t="s">
        <v>47</v>
      </c>
      <c r="B362" t="s">
        <v>292</v>
      </c>
      <c r="C362" t="s">
        <v>1054</v>
      </c>
      <c r="D362">
        <v>23.29</v>
      </c>
    </row>
    <row r="363" spans="1:4">
      <c r="A363" t="s">
        <v>47</v>
      </c>
      <c r="B363" t="s">
        <v>48</v>
      </c>
      <c r="C363" t="s">
        <v>1053</v>
      </c>
      <c r="D363">
        <v>18.420000000000002</v>
      </c>
    </row>
    <row r="364" spans="1:4">
      <c r="A364" t="s">
        <v>166</v>
      </c>
      <c r="B364" t="s">
        <v>292</v>
      </c>
      <c r="C364" t="s">
        <v>1054</v>
      </c>
      <c r="D364">
        <v>20.04</v>
      </c>
    </row>
    <row r="365" spans="1:4">
      <c r="A365" t="s">
        <v>166</v>
      </c>
      <c r="B365" t="s">
        <v>48</v>
      </c>
      <c r="C365" t="s">
        <v>1053</v>
      </c>
      <c r="D365">
        <v>11.33</v>
      </c>
    </row>
    <row r="366" spans="1:4">
      <c r="A366" t="s">
        <v>297</v>
      </c>
      <c r="B366" t="s">
        <v>292</v>
      </c>
      <c r="C366" t="s">
        <v>1054</v>
      </c>
      <c r="D366">
        <v>11.94</v>
      </c>
    </row>
    <row r="367" spans="1:4">
      <c r="A367" t="s">
        <v>301</v>
      </c>
      <c r="B367" t="s">
        <v>292</v>
      </c>
      <c r="C367" t="s">
        <v>1054</v>
      </c>
      <c r="D367">
        <v>7.78</v>
      </c>
    </row>
    <row r="368" spans="1:4">
      <c r="A368" t="s">
        <v>943</v>
      </c>
      <c r="B368" t="s">
        <v>939</v>
      </c>
      <c r="C368" t="s">
        <v>1058</v>
      </c>
      <c r="D368">
        <v>13.93</v>
      </c>
    </row>
    <row r="369" spans="1:4">
      <c r="A369" t="s">
        <v>948</v>
      </c>
      <c r="B369" t="s">
        <v>939</v>
      </c>
      <c r="C369" t="s">
        <v>1058</v>
      </c>
      <c r="D369">
        <v>10</v>
      </c>
    </row>
    <row r="370" spans="1:4">
      <c r="A370" t="s">
        <v>963</v>
      </c>
      <c r="B370" t="s">
        <v>956</v>
      </c>
      <c r="C370" t="s">
        <v>1058</v>
      </c>
      <c r="D370">
        <v>8.75</v>
      </c>
    </row>
    <row r="371" spans="1:4">
      <c r="A371" t="s">
        <v>365</v>
      </c>
      <c r="B371" t="s">
        <v>354</v>
      </c>
      <c r="C371" t="s">
        <v>1054</v>
      </c>
      <c r="D371">
        <v>11.45</v>
      </c>
    </row>
    <row r="372" spans="1:4">
      <c r="A372" t="s">
        <v>366</v>
      </c>
      <c r="B372" t="s">
        <v>354</v>
      </c>
      <c r="C372" t="s">
        <v>1054</v>
      </c>
      <c r="D372">
        <v>9.64</v>
      </c>
    </row>
    <row r="373" spans="1:4">
      <c r="A373" t="s">
        <v>914</v>
      </c>
      <c r="B373" t="s">
        <v>911</v>
      </c>
      <c r="C373" t="s">
        <v>1058</v>
      </c>
      <c r="D373">
        <v>13.11</v>
      </c>
    </row>
    <row r="374" spans="1:4">
      <c r="A374" t="s">
        <v>916</v>
      </c>
      <c r="B374" t="s">
        <v>911</v>
      </c>
      <c r="C374" t="s">
        <v>1058</v>
      </c>
      <c r="D374">
        <v>11.38</v>
      </c>
    </row>
    <row r="375" spans="1:4">
      <c r="A375" t="s">
        <v>997</v>
      </c>
      <c r="B375" t="s">
        <v>993</v>
      </c>
      <c r="C375" t="s">
        <v>1058</v>
      </c>
      <c r="D375">
        <v>13.58</v>
      </c>
    </row>
    <row r="376" spans="1:4">
      <c r="A376" t="s">
        <v>987</v>
      </c>
      <c r="B376" t="s">
        <v>983</v>
      </c>
      <c r="C376" t="s">
        <v>1058</v>
      </c>
      <c r="D376">
        <v>15.12</v>
      </c>
    </row>
    <row r="377" spans="1:4">
      <c r="A377" t="s">
        <v>91</v>
      </c>
      <c r="B377" t="s">
        <v>30</v>
      </c>
      <c r="C377" t="s">
        <v>1053</v>
      </c>
      <c r="D377">
        <v>14.79</v>
      </c>
    </row>
    <row r="378" spans="1:4">
      <c r="A378" t="s">
        <v>701</v>
      </c>
      <c r="B378" t="s">
        <v>694</v>
      </c>
      <c r="C378" t="s">
        <v>1056</v>
      </c>
      <c r="D378">
        <v>14.38</v>
      </c>
    </row>
    <row r="379" spans="1:4">
      <c r="A379" t="s">
        <v>699</v>
      </c>
      <c r="B379" t="s">
        <v>694</v>
      </c>
      <c r="C379" t="s">
        <v>1056</v>
      </c>
      <c r="D379">
        <v>12.25</v>
      </c>
    </row>
    <row r="380" spans="1:4">
      <c r="A380" t="s">
        <v>710</v>
      </c>
      <c r="B380" t="s">
        <v>694</v>
      </c>
      <c r="C380" t="s">
        <v>1056</v>
      </c>
      <c r="D380">
        <v>5.42</v>
      </c>
    </row>
    <row r="381" spans="1:4">
      <c r="A381" t="s">
        <v>709</v>
      </c>
      <c r="B381" t="s">
        <v>694</v>
      </c>
      <c r="C381" t="s">
        <v>1056</v>
      </c>
      <c r="D381">
        <v>5.88</v>
      </c>
    </row>
    <row r="382" spans="1:4">
      <c r="A382" t="s">
        <v>189</v>
      </c>
      <c r="B382" t="s">
        <v>30</v>
      </c>
      <c r="C382" t="s">
        <v>1053</v>
      </c>
      <c r="D382">
        <v>10</v>
      </c>
    </row>
    <row r="383" spans="1:4">
      <c r="A383" t="s">
        <v>249</v>
      </c>
      <c r="B383" t="s">
        <v>30</v>
      </c>
      <c r="C383" t="s">
        <v>1053</v>
      </c>
      <c r="D383">
        <v>6.8</v>
      </c>
    </row>
    <row r="384" spans="1:4">
      <c r="A384" t="s">
        <v>290</v>
      </c>
      <c r="B384" t="s">
        <v>30</v>
      </c>
      <c r="C384" t="s">
        <v>1053</v>
      </c>
      <c r="D384">
        <v>2.14</v>
      </c>
    </row>
    <row r="385" spans="1:4">
      <c r="A385" t="s">
        <v>874</v>
      </c>
      <c r="B385" t="s">
        <v>873</v>
      </c>
      <c r="C385" t="s">
        <v>1057</v>
      </c>
      <c r="D385">
        <v>16.34</v>
      </c>
    </row>
    <row r="386" spans="1:4">
      <c r="A386" t="s">
        <v>878</v>
      </c>
      <c r="B386" t="s">
        <v>873</v>
      </c>
      <c r="C386" t="s">
        <v>1057</v>
      </c>
      <c r="D386">
        <v>9.4600000000000009</v>
      </c>
    </row>
    <row r="387" spans="1:4">
      <c r="A387" t="s">
        <v>170</v>
      </c>
      <c r="B387" t="s">
        <v>48</v>
      </c>
      <c r="C387" t="s">
        <v>1053</v>
      </c>
      <c r="D387">
        <v>11.11</v>
      </c>
    </row>
    <row r="388" spans="1:4">
      <c r="A388" t="s">
        <v>305</v>
      </c>
      <c r="B388" t="s">
        <v>302</v>
      </c>
      <c r="C388" t="s">
        <v>1054</v>
      </c>
      <c r="D388">
        <v>11.47</v>
      </c>
    </row>
    <row r="389" spans="1:4">
      <c r="A389" t="s">
        <v>720</v>
      </c>
      <c r="B389" t="s">
        <v>719</v>
      </c>
      <c r="C389" t="s">
        <v>1056</v>
      </c>
      <c r="D389">
        <v>21.23</v>
      </c>
    </row>
    <row r="390" spans="1:4">
      <c r="A390" t="s">
        <v>723</v>
      </c>
      <c r="B390" t="s">
        <v>719</v>
      </c>
      <c r="C390" t="s">
        <v>1056</v>
      </c>
      <c r="D390">
        <v>17.3</v>
      </c>
    </row>
    <row r="391" spans="1:4">
      <c r="A391" t="s">
        <v>54</v>
      </c>
      <c r="B391" t="s">
        <v>532</v>
      </c>
      <c r="C391" t="s">
        <v>1055</v>
      </c>
      <c r="D391">
        <v>19.32</v>
      </c>
    </row>
    <row r="392" spans="1:4">
      <c r="A392" t="s">
        <v>54</v>
      </c>
      <c r="B392" t="s">
        <v>979</v>
      </c>
      <c r="C392" t="s">
        <v>1058</v>
      </c>
      <c r="D392">
        <v>18.940000000000001</v>
      </c>
    </row>
    <row r="393" spans="1:4">
      <c r="A393" t="s">
        <v>54</v>
      </c>
      <c r="B393" t="s">
        <v>14</v>
      </c>
      <c r="C393" t="s">
        <v>1053</v>
      </c>
      <c r="D393">
        <v>18.23</v>
      </c>
    </row>
    <row r="394" spans="1:4">
      <c r="A394" t="s">
        <v>126</v>
      </c>
      <c r="B394" t="s">
        <v>532</v>
      </c>
      <c r="C394" t="s">
        <v>1055</v>
      </c>
      <c r="D394">
        <v>17.28</v>
      </c>
    </row>
    <row r="395" spans="1:4">
      <c r="A395" t="s">
        <v>126</v>
      </c>
      <c r="B395" t="s">
        <v>979</v>
      </c>
      <c r="C395" t="s">
        <v>1058</v>
      </c>
      <c r="D395">
        <v>15.21</v>
      </c>
    </row>
    <row r="396" spans="1:4">
      <c r="A396" t="s">
        <v>126</v>
      </c>
      <c r="B396" t="s">
        <v>14</v>
      </c>
      <c r="C396" t="s">
        <v>1053</v>
      </c>
      <c r="D396">
        <v>13.26</v>
      </c>
    </row>
    <row r="397" spans="1:4">
      <c r="A397" t="s">
        <v>132</v>
      </c>
      <c r="B397" t="s">
        <v>48</v>
      </c>
      <c r="C397" t="s">
        <v>1053</v>
      </c>
      <c r="D397">
        <v>13.04</v>
      </c>
    </row>
    <row r="398" spans="1:4">
      <c r="A398" t="s">
        <v>785</v>
      </c>
      <c r="B398" t="s">
        <v>783</v>
      </c>
      <c r="C398" t="s">
        <v>1057</v>
      </c>
      <c r="D398">
        <v>18.13</v>
      </c>
    </row>
    <row r="399" spans="1:4">
      <c r="A399" t="s">
        <v>789</v>
      </c>
      <c r="B399" t="s">
        <v>783</v>
      </c>
      <c r="C399" t="s">
        <v>1057</v>
      </c>
      <c r="D399">
        <v>8.66</v>
      </c>
    </row>
    <row r="400" spans="1:4">
      <c r="A400" t="s">
        <v>589</v>
      </c>
      <c r="B400" t="s">
        <v>573</v>
      </c>
      <c r="C400" t="s">
        <v>1055</v>
      </c>
      <c r="D400">
        <v>6.41</v>
      </c>
    </row>
    <row r="401" spans="1:4">
      <c r="A401" t="s">
        <v>1012</v>
      </c>
      <c r="B401" t="s">
        <v>1013</v>
      </c>
      <c r="C401" t="s">
        <v>1058</v>
      </c>
      <c r="D401">
        <v>15.77</v>
      </c>
    </row>
    <row r="402" spans="1:4">
      <c r="A402" t="s">
        <v>43</v>
      </c>
      <c r="B402" t="s">
        <v>39</v>
      </c>
      <c r="C402" t="s">
        <v>1053</v>
      </c>
      <c r="D402">
        <v>18.82</v>
      </c>
    </row>
    <row r="403" spans="1:4">
      <c r="A403" t="s">
        <v>43</v>
      </c>
      <c r="B403" t="s">
        <v>557</v>
      </c>
      <c r="C403" t="s">
        <v>1055</v>
      </c>
      <c r="D403">
        <v>18.82</v>
      </c>
    </row>
    <row r="404" spans="1:4">
      <c r="A404" t="s">
        <v>43</v>
      </c>
      <c r="B404" t="s">
        <v>972</v>
      </c>
      <c r="C404" t="s">
        <v>1058</v>
      </c>
      <c r="D404">
        <v>15.77</v>
      </c>
    </row>
    <row r="405" spans="1:4">
      <c r="A405" t="s">
        <v>147</v>
      </c>
      <c r="B405" t="s">
        <v>557</v>
      </c>
      <c r="C405" t="s">
        <v>1055</v>
      </c>
      <c r="D405">
        <v>14.13</v>
      </c>
    </row>
    <row r="406" spans="1:4">
      <c r="A406" t="s">
        <v>147</v>
      </c>
      <c r="B406" t="s">
        <v>39</v>
      </c>
      <c r="C406" t="s">
        <v>1053</v>
      </c>
      <c r="D406">
        <v>12.3</v>
      </c>
    </row>
    <row r="407" spans="1:4">
      <c r="A407" t="s">
        <v>147</v>
      </c>
      <c r="B407" t="s">
        <v>972</v>
      </c>
      <c r="C407" t="s">
        <v>1058</v>
      </c>
      <c r="D407">
        <v>11.85</v>
      </c>
    </row>
    <row r="408" spans="1:4">
      <c r="A408" t="s">
        <v>977</v>
      </c>
      <c r="B408" t="s">
        <v>972</v>
      </c>
      <c r="C408" t="s">
        <v>1058</v>
      </c>
      <c r="D408">
        <v>10.53</v>
      </c>
    </row>
    <row r="409" spans="1:4">
      <c r="A409" t="s">
        <v>976</v>
      </c>
      <c r="B409" t="s">
        <v>972</v>
      </c>
      <c r="C409" t="s">
        <v>1058</v>
      </c>
      <c r="D409">
        <v>12.57</v>
      </c>
    </row>
    <row r="410" spans="1:4">
      <c r="A410" t="s">
        <v>628</v>
      </c>
      <c r="B410" t="s">
        <v>625</v>
      </c>
      <c r="C410" t="s">
        <v>1055</v>
      </c>
      <c r="D410">
        <v>7.89</v>
      </c>
    </row>
    <row r="411" spans="1:4">
      <c r="A411" t="s">
        <v>78</v>
      </c>
      <c r="B411" t="s">
        <v>21</v>
      </c>
      <c r="C411" t="s">
        <v>1053</v>
      </c>
      <c r="D411">
        <v>16.2</v>
      </c>
    </row>
    <row r="412" spans="1:4">
      <c r="A412" t="s">
        <v>78</v>
      </c>
      <c r="B412" t="s">
        <v>1013</v>
      </c>
      <c r="C412" t="s">
        <v>1058</v>
      </c>
      <c r="D412">
        <v>15.12</v>
      </c>
    </row>
    <row r="413" spans="1:4">
      <c r="A413" t="s">
        <v>253</v>
      </c>
      <c r="B413" t="s">
        <v>1013</v>
      </c>
      <c r="C413" t="s">
        <v>1058</v>
      </c>
      <c r="D413">
        <v>7.71</v>
      </c>
    </row>
    <row r="414" spans="1:4">
      <c r="A414" t="s">
        <v>253</v>
      </c>
      <c r="B414" t="s">
        <v>21</v>
      </c>
      <c r="C414" t="s">
        <v>1053</v>
      </c>
      <c r="D414">
        <v>6.67</v>
      </c>
    </row>
    <row r="415" spans="1:4">
      <c r="A415" t="s">
        <v>999</v>
      </c>
      <c r="B415" t="s">
        <v>993</v>
      </c>
      <c r="C415" t="s">
        <v>1058</v>
      </c>
      <c r="D415">
        <v>12.67</v>
      </c>
    </row>
    <row r="416" spans="1:4">
      <c r="A416" t="s">
        <v>1006</v>
      </c>
      <c r="B416" t="s">
        <v>993</v>
      </c>
      <c r="C416" t="s">
        <v>1058</v>
      </c>
      <c r="D416">
        <v>13.75</v>
      </c>
    </row>
    <row r="417" spans="1:4">
      <c r="A417" t="s">
        <v>930</v>
      </c>
      <c r="B417" t="s">
        <v>922</v>
      </c>
      <c r="C417" t="s">
        <v>1058</v>
      </c>
      <c r="D417">
        <v>9.5399999999999991</v>
      </c>
    </row>
    <row r="418" spans="1:4">
      <c r="A418" t="s">
        <v>929</v>
      </c>
      <c r="B418" t="s">
        <v>922</v>
      </c>
      <c r="C418" t="s">
        <v>1058</v>
      </c>
      <c r="D418">
        <v>7.5</v>
      </c>
    </row>
    <row r="419" spans="1:4">
      <c r="A419" t="s">
        <v>474</v>
      </c>
      <c r="B419" t="s">
        <v>478</v>
      </c>
      <c r="C419" t="s">
        <v>1054</v>
      </c>
      <c r="D419">
        <v>7</v>
      </c>
    </row>
    <row r="420" spans="1:4">
      <c r="A420" t="s">
        <v>812</v>
      </c>
      <c r="B420" t="s">
        <v>806</v>
      </c>
      <c r="C420" t="s">
        <v>1057</v>
      </c>
      <c r="D420">
        <v>13.59</v>
      </c>
    </row>
    <row r="421" spans="1:4">
      <c r="A421" t="s">
        <v>337</v>
      </c>
      <c r="B421" t="s">
        <v>326</v>
      </c>
      <c r="C421" t="s">
        <v>1054</v>
      </c>
      <c r="D421">
        <v>11.03</v>
      </c>
    </row>
    <row r="422" spans="1:4">
      <c r="A422" t="s">
        <v>53</v>
      </c>
      <c r="B422" t="s">
        <v>783</v>
      </c>
      <c r="C422" t="s">
        <v>1057</v>
      </c>
      <c r="D422">
        <v>22.89</v>
      </c>
    </row>
    <row r="423" spans="1:4">
      <c r="A423" t="s">
        <v>53</v>
      </c>
      <c r="B423" t="s">
        <v>719</v>
      </c>
      <c r="C423" t="s">
        <v>1056</v>
      </c>
      <c r="D423">
        <v>20.94</v>
      </c>
    </row>
    <row r="424" spans="1:4">
      <c r="A424" t="s">
        <v>53</v>
      </c>
      <c r="B424" t="s">
        <v>48</v>
      </c>
      <c r="C424" t="s">
        <v>1053</v>
      </c>
      <c r="D424">
        <v>18.260000000000002</v>
      </c>
    </row>
    <row r="425" spans="1:4">
      <c r="A425" t="s">
        <v>125</v>
      </c>
      <c r="B425" t="s">
        <v>783</v>
      </c>
      <c r="C425" t="s">
        <v>1057</v>
      </c>
      <c r="D425">
        <v>17.920000000000002</v>
      </c>
    </row>
    <row r="426" spans="1:4">
      <c r="A426" t="s">
        <v>125</v>
      </c>
      <c r="B426" t="s">
        <v>719</v>
      </c>
      <c r="C426" t="s">
        <v>1056</v>
      </c>
      <c r="D426">
        <v>17.87</v>
      </c>
    </row>
    <row r="427" spans="1:4">
      <c r="A427" t="s">
        <v>125</v>
      </c>
      <c r="B427" t="s">
        <v>48</v>
      </c>
      <c r="C427" t="s">
        <v>1053</v>
      </c>
      <c r="D427">
        <v>13.27</v>
      </c>
    </row>
    <row r="428" spans="1:4">
      <c r="A428" t="s">
        <v>750</v>
      </c>
      <c r="B428" t="s">
        <v>745</v>
      </c>
      <c r="C428" t="s">
        <v>1056</v>
      </c>
      <c r="D428">
        <v>14.05</v>
      </c>
    </row>
    <row r="429" spans="1:4">
      <c r="A429" t="s">
        <v>758</v>
      </c>
      <c r="B429" t="s">
        <v>745</v>
      </c>
      <c r="C429" t="s">
        <v>1056</v>
      </c>
      <c r="D429">
        <v>6.53</v>
      </c>
    </row>
    <row r="430" spans="1:4">
      <c r="A430" t="s">
        <v>494</v>
      </c>
      <c r="B430" t="s">
        <v>490</v>
      </c>
      <c r="C430" t="s">
        <v>1055</v>
      </c>
      <c r="D430">
        <v>6.29</v>
      </c>
    </row>
    <row r="431" spans="1:4">
      <c r="A431" t="s">
        <v>500</v>
      </c>
      <c r="B431" t="s">
        <v>490</v>
      </c>
      <c r="C431" t="s">
        <v>1055</v>
      </c>
      <c r="D431">
        <v>5.26</v>
      </c>
    </row>
    <row r="432" spans="1:4">
      <c r="A432" t="s">
        <v>842</v>
      </c>
      <c r="B432" t="s">
        <v>855</v>
      </c>
      <c r="C432" t="s">
        <v>1057</v>
      </c>
      <c r="D432">
        <v>17.28</v>
      </c>
    </row>
    <row r="433" spans="1:4">
      <c r="A433" t="s">
        <v>852</v>
      </c>
      <c r="B433" t="s">
        <v>855</v>
      </c>
      <c r="C433" t="s">
        <v>1057</v>
      </c>
      <c r="D433">
        <v>8.9499999999999993</v>
      </c>
    </row>
    <row r="434" spans="1:4">
      <c r="A434" t="s">
        <v>34</v>
      </c>
      <c r="B434" t="s">
        <v>35</v>
      </c>
      <c r="C434" t="s">
        <v>1053</v>
      </c>
      <c r="D434">
        <v>19.89</v>
      </c>
    </row>
    <row r="435" spans="1:4">
      <c r="A435" t="s">
        <v>79</v>
      </c>
      <c r="B435" t="s">
        <v>35</v>
      </c>
      <c r="C435" t="s">
        <v>1053</v>
      </c>
      <c r="D435">
        <v>16.18</v>
      </c>
    </row>
    <row r="436" spans="1:4">
      <c r="A436" t="s">
        <v>760</v>
      </c>
      <c r="B436" t="s">
        <v>745</v>
      </c>
      <c r="C436" t="s">
        <v>1056</v>
      </c>
      <c r="D436">
        <v>5</v>
      </c>
    </row>
    <row r="437" spans="1:4">
      <c r="A437" t="s">
        <v>759</v>
      </c>
      <c r="B437" t="s">
        <v>745</v>
      </c>
      <c r="C437" t="s">
        <v>1056</v>
      </c>
      <c r="D437">
        <v>6.18</v>
      </c>
    </row>
    <row r="438" spans="1:4">
      <c r="A438" t="s">
        <v>768</v>
      </c>
      <c r="B438" t="s">
        <v>763</v>
      </c>
      <c r="C438" t="s">
        <v>1056</v>
      </c>
      <c r="D438">
        <v>11.94</v>
      </c>
    </row>
    <row r="439" spans="1:4">
      <c r="A439" t="s">
        <v>352</v>
      </c>
      <c r="B439" t="s">
        <v>349</v>
      </c>
      <c r="C439" t="s">
        <v>1054</v>
      </c>
      <c r="D439">
        <v>10.48</v>
      </c>
    </row>
    <row r="440" spans="1:4">
      <c r="A440" t="s">
        <v>867</v>
      </c>
      <c r="B440" t="s">
        <v>856</v>
      </c>
      <c r="C440" t="s">
        <v>1057</v>
      </c>
      <c r="D440">
        <v>13.37</v>
      </c>
    </row>
    <row r="441" spans="1:4">
      <c r="A441" t="s">
        <v>639</v>
      </c>
      <c r="B441" t="s">
        <v>635</v>
      </c>
      <c r="C441" t="s">
        <v>1055</v>
      </c>
      <c r="D441">
        <v>20.94</v>
      </c>
    </row>
    <row r="442" spans="1:4">
      <c r="A442" t="s">
        <v>658</v>
      </c>
      <c r="B442" t="s">
        <v>651</v>
      </c>
      <c r="C442" t="s">
        <v>1056</v>
      </c>
      <c r="D442">
        <v>12.46</v>
      </c>
    </row>
    <row r="443" spans="1:4">
      <c r="A443" t="s">
        <v>660</v>
      </c>
      <c r="B443" t="s">
        <v>651</v>
      </c>
      <c r="C443" t="s">
        <v>1056</v>
      </c>
      <c r="D443">
        <v>6.05</v>
      </c>
    </row>
    <row r="444" spans="1:4">
      <c r="A444" t="s">
        <v>403</v>
      </c>
      <c r="B444" t="s">
        <v>392</v>
      </c>
      <c r="C444" t="s">
        <v>1054</v>
      </c>
      <c r="D444">
        <v>12.41</v>
      </c>
    </row>
    <row r="445" spans="1:4">
      <c r="A445" t="s">
        <v>403</v>
      </c>
      <c r="B445" t="s">
        <v>983</v>
      </c>
      <c r="C445" t="s">
        <v>1058</v>
      </c>
      <c r="D445">
        <v>12.33</v>
      </c>
    </row>
    <row r="446" spans="1:4">
      <c r="A446" t="s">
        <v>697</v>
      </c>
      <c r="B446" t="s">
        <v>694</v>
      </c>
      <c r="C446" t="s">
        <v>1056</v>
      </c>
      <c r="D446">
        <v>13.99</v>
      </c>
    </row>
    <row r="447" spans="1:4">
      <c r="A447" t="s">
        <v>705</v>
      </c>
      <c r="B447" t="s">
        <v>694</v>
      </c>
      <c r="C447" t="s">
        <v>1056</v>
      </c>
      <c r="D447">
        <v>9.1300000000000008</v>
      </c>
    </row>
    <row r="448" spans="1:4">
      <c r="A448" t="s">
        <v>492</v>
      </c>
      <c r="B448" t="s">
        <v>490</v>
      </c>
      <c r="C448" t="s">
        <v>1055</v>
      </c>
      <c r="D448">
        <v>11.27</v>
      </c>
    </row>
    <row r="449" spans="1:4">
      <c r="A449" t="s">
        <v>944</v>
      </c>
      <c r="B449" t="s">
        <v>939</v>
      </c>
      <c r="C449" t="s">
        <v>1058</v>
      </c>
      <c r="D449">
        <v>16.059999999999999</v>
      </c>
    </row>
    <row r="450" spans="1:4">
      <c r="A450" t="s">
        <v>484</v>
      </c>
      <c r="B450" t="s">
        <v>490</v>
      </c>
      <c r="C450" t="s">
        <v>1055</v>
      </c>
      <c r="D450">
        <v>10.86</v>
      </c>
    </row>
    <row r="451" spans="1:4">
      <c r="A451" t="s">
        <v>486</v>
      </c>
      <c r="B451" t="s">
        <v>490</v>
      </c>
      <c r="C451" t="s">
        <v>1055</v>
      </c>
      <c r="D451">
        <v>10.4</v>
      </c>
    </row>
    <row r="452" spans="1:4">
      <c r="A452" t="s">
        <v>209</v>
      </c>
      <c r="B452" t="s">
        <v>48</v>
      </c>
      <c r="C452" t="s">
        <v>1053</v>
      </c>
      <c r="D452">
        <v>9.17</v>
      </c>
    </row>
    <row r="453" spans="1:4">
      <c r="A453" t="s">
        <v>725</v>
      </c>
      <c r="B453" t="s">
        <v>719</v>
      </c>
      <c r="C453" t="s">
        <v>1056</v>
      </c>
      <c r="D453">
        <v>12.39</v>
      </c>
    </row>
    <row r="454" spans="1:4">
      <c r="A454" t="s">
        <v>732</v>
      </c>
      <c r="B454" t="s">
        <v>719</v>
      </c>
      <c r="C454" t="s">
        <v>1056</v>
      </c>
      <c r="D454">
        <v>8.75</v>
      </c>
    </row>
    <row r="455" spans="1:4">
      <c r="A455" t="s">
        <v>736</v>
      </c>
      <c r="B455" t="s">
        <v>719</v>
      </c>
      <c r="C455" t="s">
        <v>1056</v>
      </c>
      <c r="D455">
        <v>9.74</v>
      </c>
    </row>
    <row r="456" spans="1:4">
      <c r="A456" t="s">
        <v>542</v>
      </c>
      <c r="B456" t="s">
        <v>532</v>
      </c>
      <c r="C456" t="s">
        <v>1055</v>
      </c>
      <c r="D456">
        <v>9.61</v>
      </c>
    </row>
    <row r="457" spans="1:4">
      <c r="A457" t="s">
        <v>707</v>
      </c>
      <c r="B457" t="s">
        <v>694</v>
      </c>
      <c r="C457" t="s">
        <v>1056</v>
      </c>
      <c r="D457">
        <v>5.14</v>
      </c>
    </row>
    <row r="458" spans="1:4">
      <c r="A458" t="s">
        <v>164</v>
      </c>
      <c r="B458" t="s">
        <v>694</v>
      </c>
      <c r="C458" t="s">
        <v>1056</v>
      </c>
      <c r="D458">
        <v>12.55</v>
      </c>
    </row>
    <row r="459" spans="1:4">
      <c r="A459" t="s">
        <v>164</v>
      </c>
      <c r="B459" t="s">
        <v>101</v>
      </c>
      <c r="C459" t="s">
        <v>1053</v>
      </c>
      <c r="D459">
        <v>11.43</v>
      </c>
    </row>
    <row r="460" spans="1:4">
      <c r="A460" t="s">
        <v>51</v>
      </c>
      <c r="B460" t="s">
        <v>315</v>
      </c>
      <c r="C460" t="s">
        <v>1054</v>
      </c>
      <c r="D460">
        <v>20.14</v>
      </c>
    </row>
    <row r="461" spans="1:4">
      <c r="A461" t="s">
        <v>51</v>
      </c>
      <c r="B461" t="s">
        <v>956</v>
      </c>
      <c r="C461" t="s">
        <v>1058</v>
      </c>
      <c r="D461">
        <v>18.440000000000001</v>
      </c>
    </row>
    <row r="462" spans="1:4">
      <c r="A462" t="s">
        <v>51</v>
      </c>
      <c r="B462" t="s">
        <v>11</v>
      </c>
      <c r="C462" t="s">
        <v>1053</v>
      </c>
      <c r="D462">
        <v>18.38</v>
      </c>
    </row>
    <row r="463" spans="1:4">
      <c r="A463" t="s">
        <v>339</v>
      </c>
      <c r="B463" t="s">
        <v>326</v>
      </c>
      <c r="C463" t="s">
        <v>1054</v>
      </c>
      <c r="D463">
        <v>12.5</v>
      </c>
    </row>
    <row r="464" spans="1:4">
      <c r="A464" t="s">
        <v>339</v>
      </c>
      <c r="B464" t="s">
        <v>502</v>
      </c>
      <c r="C464" t="s">
        <v>1055</v>
      </c>
      <c r="D464">
        <v>10.36</v>
      </c>
    </row>
    <row r="465" spans="1:4">
      <c r="A465" t="s">
        <v>110</v>
      </c>
      <c r="B465" t="s">
        <v>30</v>
      </c>
      <c r="C465" t="s">
        <v>1053</v>
      </c>
      <c r="D465">
        <v>13.97</v>
      </c>
    </row>
    <row r="466" spans="1:4">
      <c r="A466" t="s">
        <v>258</v>
      </c>
      <c r="B466" t="s">
        <v>30</v>
      </c>
      <c r="C466" t="s">
        <v>1053</v>
      </c>
      <c r="D466">
        <v>6.15</v>
      </c>
    </row>
    <row r="467" spans="1:4">
      <c r="A467" t="s">
        <v>37</v>
      </c>
      <c r="B467" t="s">
        <v>573</v>
      </c>
      <c r="C467" t="s">
        <v>1055</v>
      </c>
      <c r="D467">
        <v>22.25</v>
      </c>
    </row>
    <row r="468" spans="1:4">
      <c r="A468" t="s">
        <v>37</v>
      </c>
      <c r="B468" t="s">
        <v>11</v>
      </c>
      <c r="C468" t="s">
        <v>1053</v>
      </c>
      <c r="D468">
        <v>19.29</v>
      </c>
    </row>
    <row r="469" spans="1:4">
      <c r="A469" t="s">
        <v>37</v>
      </c>
      <c r="B469" t="s">
        <v>793</v>
      </c>
      <c r="C469" t="s">
        <v>1057</v>
      </c>
      <c r="D469">
        <v>16.86</v>
      </c>
    </row>
    <row r="470" spans="1:4">
      <c r="A470" t="s">
        <v>320</v>
      </c>
      <c r="B470" t="s">
        <v>315</v>
      </c>
      <c r="C470" t="s">
        <v>1054</v>
      </c>
      <c r="D470">
        <v>16.89</v>
      </c>
    </row>
    <row r="471" spans="1:4">
      <c r="A471" t="s">
        <v>321</v>
      </c>
      <c r="B471" t="s">
        <v>315</v>
      </c>
      <c r="C471" t="s">
        <v>1054</v>
      </c>
      <c r="D471">
        <v>13.58</v>
      </c>
    </row>
    <row r="472" spans="1:4">
      <c r="A472" t="s">
        <v>451</v>
      </c>
      <c r="B472" t="s">
        <v>441</v>
      </c>
      <c r="C472" t="s">
        <v>1054</v>
      </c>
      <c r="D472">
        <v>9.02</v>
      </c>
    </row>
    <row r="473" spans="1:4">
      <c r="A473" t="s">
        <v>851</v>
      </c>
      <c r="B473" t="s">
        <v>855</v>
      </c>
      <c r="C473" t="s">
        <v>1057</v>
      </c>
      <c r="D473">
        <v>11.09</v>
      </c>
    </row>
    <row r="474" spans="1:4">
      <c r="A474" t="s">
        <v>310</v>
      </c>
      <c r="B474" t="s">
        <v>302</v>
      </c>
      <c r="C474" t="s">
        <v>1054</v>
      </c>
      <c r="D474">
        <v>6</v>
      </c>
    </row>
    <row r="475" spans="1:4">
      <c r="A475" t="s">
        <v>264</v>
      </c>
      <c r="B475" t="s">
        <v>14</v>
      </c>
      <c r="C475" t="s">
        <v>1053</v>
      </c>
      <c r="D475">
        <v>5.71</v>
      </c>
    </row>
    <row r="476" spans="1:4">
      <c r="A476" t="s">
        <v>255</v>
      </c>
      <c r="B476" t="s">
        <v>14</v>
      </c>
      <c r="C476" t="s">
        <v>1053</v>
      </c>
      <c r="D476">
        <v>6.43</v>
      </c>
    </row>
    <row r="477" spans="1:4">
      <c r="A477" t="s">
        <v>118</v>
      </c>
      <c r="B477" t="s">
        <v>14</v>
      </c>
      <c r="C477" t="s">
        <v>1053</v>
      </c>
      <c r="D477">
        <v>13.48</v>
      </c>
    </row>
    <row r="478" spans="1:4">
      <c r="A478" t="s">
        <v>458</v>
      </c>
      <c r="B478" t="s">
        <v>478</v>
      </c>
      <c r="C478" t="s">
        <v>1054</v>
      </c>
      <c r="D478">
        <v>19.23</v>
      </c>
    </row>
    <row r="479" spans="1:4">
      <c r="A479" t="s">
        <v>308</v>
      </c>
      <c r="B479" t="s">
        <v>302</v>
      </c>
      <c r="C479" t="s">
        <v>1054</v>
      </c>
      <c r="D479">
        <v>7.86</v>
      </c>
    </row>
    <row r="480" spans="1:4">
      <c r="A480" t="s">
        <v>171</v>
      </c>
      <c r="B480" t="s">
        <v>1014</v>
      </c>
      <c r="C480" t="s">
        <v>1058</v>
      </c>
      <c r="D480">
        <v>17.43</v>
      </c>
    </row>
    <row r="481" spans="1:4">
      <c r="A481" t="s">
        <v>171</v>
      </c>
      <c r="B481" t="s">
        <v>11</v>
      </c>
      <c r="C481" t="s">
        <v>1053</v>
      </c>
      <c r="D481">
        <v>11.09</v>
      </c>
    </row>
    <row r="482" spans="1:4">
      <c r="A482" t="s">
        <v>58</v>
      </c>
      <c r="B482" t="s">
        <v>14</v>
      </c>
      <c r="C482" t="s">
        <v>1053</v>
      </c>
      <c r="D482">
        <v>17.93</v>
      </c>
    </row>
    <row r="483" spans="1:4">
      <c r="A483" t="s">
        <v>58</v>
      </c>
      <c r="B483" t="s">
        <v>376</v>
      </c>
      <c r="C483" t="s">
        <v>1054</v>
      </c>
      <c r="D483">
        <v>16.97</v>
      </c>
    </row>
    <row r="484" spans="1:4">
      <c r="A484" t="s">
        <v>155</v>
      </c>
      <c r="B484" t="s">
        <v>14</v>
      </c>
      <c r="C484" t="s">
        <v>1053</v>
      </c>
      <c r="D484">
        <v>12.04</v>
      </c>
    </row>
    <row r="485" spans="1:4">
      <c r="A485" t="s">
        <v>784</v>
      </c>
      <c r="B485" t="s">
        <v>783</v>
      </c>
      <c r="C485" t="s">
        <v>1057</v>
      </c>
      <c r="D485">
        <v>16.62</v>
      </c>
    </row>
    <row r="486" spans="1:4">
      <c r="A486" t="s">
        <v>790</v>
      </c>
      <c r="B486" t="s">
        <v>783</v>
      </c>
      <c r="C486" t="s">
        <v>1057</v>
      </c>
      <c r="D486">
        <v>12.04</v>
      </c>
    </row>
    <row r="487" spans="1:4">
      <c r="A487" t="s">
        <v>787</v>
      </c>
      <c r="B487" t="s">
        <v>783</v>
      </c>
      <c r="C487" t="s">
        <v>1057</v>
      </c>
      <c r="D487">
        <v>8.2100000000000009</v>
      </c>
    </row>
    <row r="488" spans="1:4">
      <c r="A488" t="s">
        <v>937</v>
      </c>
      <c r="B488" t="s">
        <v>931</v>
      </c>
      <c r="C488" t="s">
        <v>1058</v>
      </c>
      <c r="D488">
        <v>8.16</v>
      </c>
    </row>
    <row r="489" spans="1:4">
      <c r="A489" t="s">
        <v>1038</v>
      </c>
      <c r="B489" t="s">
        <v>1033</v>
      </c>
      <c r="C489" t="s">
        <v>1058</v>
      </c>
      <c r="D489">
        <v>13.19</v>
      </c>
    </row>
    <row r="490" spans="1:4">
      <c r="A490" t="s">
        <v>111</v>
      </c>
      <c r="B490" t="s">
        <v>48</v>
      </c>
      <c r="C490" t="s">
        <v>1053</v>
      </c>
      <c r="D490">
        <v>13.95</v>
      </c>
    </row>
    <row r="491" spans="1:4">
      <c r="A491" t="s">
        <v>641</v>
      </c>
      <c r="B491" t="s">
        <v>635</v>
      </c>
      <c r="C491" t="s">
        <v>1055</v>
      </c>
      <c r="D491">
        <v>14.17</v>
      </c>
    </row>
    <row r="492" spans="1:4">
      <c r="A492" t="s">
        <v>642</v>
      </c>
      <c r="B492" t="s">
        <v>635</v>
      </c>
      <c r="C492" t="s">
        <v>1055</v>
      </c>
      <c r="D492">
        <v>16.57</v>
      </c>
    </row>
    <row r="493" spans="1:4">
      <c r="A493" t="s">
        <v>642</v>
      </c>
      <c r="B493" t="s">
        <v>856</v>
      </c>
      <c r="C493" t="s">
        <v>1057</v>
      </c>
      <c r="D493">
        <v>12.73</v>
      </c>
    </row>
    <row r="494" spans="1:4">
      <c r="A494" t="s">
        <v>443</v>
      </c>
      <c r="B494" t="s">
        <v>441</v>
      </c>
      <c r="C494" t="s">
        <v>1054</v>
      </c>
      <c r="D494">
        <v>14.13</v>
      </c>
    </row>
    <row r="495" spans="1:4">
      <c r="A495" t="s">
        <v>457</v>
      </c>
      <c r="B495" t="s">
        <v>441</v>
      </c>
      <c r="C495" t="s">
        <v>1054</v>
      </c>
      <c r="D495">
        <v>6.89</v>
      </c>
    </row>
    <row r="496" spans="1:4">
      <c r="A496" t="s">
        <v>947</v>
      </c>
      <c r="B496" t="s">
        <v>939</v>
      </c>
      <c r="C496" t="s">
        <v>1058</v>
      </c>
      <c r="D496">
        <v>12.65</v>
      </c>
    </row>
    <row r="497" spans="1:4">
      <c r="A497" t="s">
        <v>146</v>
      </c>
      <c r="B497" t="s">
        <v>48</v>
      </c>
      <c r="C497" t="s">
        <v>1053</v>
      </c>
      <c r="D497">
        <v>12.44</v>
      </c>
    </row>
    <row r="498" spans="1:4">
      <c r="A498" t="s">
        <v>210</v>
      </c>
      <c r="B498" t="s">
        <v>48</v>
      </c>
      <c r="C498" t="s">
        <v>1053</v>
      </c>
      <c r="D498">
        <v>9.1199999999999992</v>
      </c>
    </row>
    <row r="499" spans="1:4">
      <c r="A499" t="s">
        <v>951</v>
      </c>
      <c r="B499" t="s">
        <v>950</v>
      </c>
      <c r="C499" t="s">
        <v>1058</v>
      </c>
      <c r="D499">
        <v>16</v>
      </c>
    </row>
    <row r="500" spans="1:4">
      <c r="A500" t="s">
        <v>599</v>
      </c>
      <c r="B500" t="s">
        <v>905</v>
      </c>
      <c r="C500" t="s">
        <v>1058</v>
      </c>
      <c r="D500">
        <v>18.309999999999999</v>
      </c>
    </row>
    <row r="501" spans="1:4">
      <c r="A501" t="s">
        <v>599</v>
      </c>
      <c r="B501" t="s">
        <v>594</v>
      </c>
      <c r="C501" t="s">
        <v>1055</v>
      </c>
      <c r="D501">
        <v>18.23</v>
      </c>
    </row>
    <row r="502" spans="1:4">
      <c r="A502" t="s">
        <v>675</v>
      </c>
      <c r="B502" t="s">
        <v>670</v>
      </c>
      <c r="C502" t="s">
        <v>1056</v>
      </c>
      <c r="D502">
        <v>11.32</v>
      </c>
    </row>
    <row r="503" spans="1:4">
      <c r="A503" t="s">
        <v>675</v>
      </c>
      <c r="B503" t="s">
        <v>993</v>
      </c>
      <c r="C503" t="s">
        <v>1058</v>
      </c>
      <c r="D503">
        <v>10.24</v>
      </c>
    </row>
    <row r="504" spans="1:4">
      <c r="A504" t="s">
        <v>379</v>
      </c>
      <c r="B504" t="s">
        <v>376</v>
      </c>
      <c r="C504" t="s">
        <v>1054</v>
      </c>
      <c r="D504">
        <v>12.83</v>
      </c>
    </row>
    <row r="505" spans="1:4">
      <c r="A505" t="s">
        <v>385</v>
      </c>
      <c r="B505" t="s">
        <v>376</v>
      </c>
      <c r="C505" t="s">
        <v>1054</v>
      </c>
      <c r="D505">
        <v>8.49</v>
      </c>
    </row>
    <row r="506" spans="1:4">
      <c r="A506" t="s">
        <v>652</v>
      </c>
      <c r="B506" t="s">
        <v>651</v>
      </c>
      <c r="C506" t="s">
        <v>1056</v>
      </c>
      <c r="D506">
        <v>18.43</v>
      </c>
    </row>
    <row r="507" spans="1:4">
      <c r="A507" t="s">
        <v>749</v>
      </c>
      <c r="B507" t="s">
        <v>745</v>
      </c>
      <c r="C507" t="s">
        <v>1056</v>
      </c>
      <c r="D507">
        <v>18.7</v>
      </c>
    </row>
    <row r="508" spans="1:4">
      <c r="A508" t="s">
        <v>95</v>
      </c>
      <c r="B508" t="s">
        <v>4</v>
      </c>
      <c r="C508" t="s">
        <v>1053</v>
      </c>
      <c r="D508">
        <v>14.68</v>
      </c>
    </row>
    <row r="509" spans="1:4">
      <c r="A509" t="s">
        <v>509</v>
      </c>
      <c r="B509" t="s">
        <v>502</v>
      </c>
      <c r="C509" t="s">
        <v>1055</v>
      </c>
      <c r="D509">
        <v>8.33</v>
      </c>
    </row>
    <row r="510" spans="1:4">
      <c r="A510" t="s">
        <v>515</v>
      </c>
      <c r="B510" t="s">
        <v>502</v>
      </c>
      <c r="C510" t="s">
        <v>1055</v>
      </c>
      <c r="D510">
        <v>8.17</v>
      </c>
    </row>
    <row r="511" spans="1:4">
      <c r="A511" t="s">
        <v>512</v>
      </c>
      <c r="B511" t="s">
        <v>502</v>
      </c>
      <c r="C511" t="s">
        <v>1055</v>
      </c>
      <c r="D511">
        <v>5.38</v>
      </c>
    </row>
    <row r="512" spans="1:4">
      <c r="A512" t="s">
        <v>513</v>
      </c>
      <c r="B512" t="s">
        <v>502</v>
      </c>
      <c r="C512" t="s">
        <v>1055</v>
      </c>
      <c r="D512">
        <v>7.5</v>
      </c>
    </row>
    <row r="513" spans="1:4">
      <c r="A513" t="s">
        <v>511</v>
      </c>
      <c r="B513" t="s">
        <v>806</v>
      </c>
      <c r="C513" t="s">
        <v>1057</v>
      </c>
      <c r="D513">
        <v>8.89</v>
      </c>
    </row>
    <row r="514" spans="1:4">
      <c r="A514" t="s">
        <v>511</v>
      </c>
      <c r="B514" t="s">
        <v>502</v>
      </c>
      <c r="C514" t="s">
        <v>1055</v>
      </c>
      <c r="D514">
        <v>8.02</v>
      </c>
    </row>
    <row r="515" spans="1:4">
      <c r="A515" t="s">
        <v>610</v>
      </c>
      <c r="B515" t="s">
        <v>763</v>
      </c>
      <c r="C515" t="s">
        <v>1056</v>
      </c>
      <c r="D515">
        <v>14.29</v>
      </c>
    </row>
    <row r="516" spans="1:4">
      <c r="A516" t="s">
        <v>610</v>
      </c>
      <c r="B516" t="s">
        <v>594</v>
      </c>
      <c r="C516" t="s">
        <v>1055</v>
      </c>
      <c r="D516">
        <v>9.1999999999999993</v>
      </c>
    </row>
    <row r="517" spans="1:4">
      <c r="A517" t="s">
        <v>187</v>
      </c>
      <c r="B517" t="s">
        <v>6</v>
      </c>
      <c r="C517" t="s">
        <v>1053</v>
      </c>
      <c r="D517">
        <v>10</v>
      </c>
    </row>
    <row r="518" spans="1:4">
      <c r="A518" t="s">
        <v>764</v>
      </c>
      <c r="B518" t="s">
        <v>763</v>
      </c>
      <c r="C518" t="s">
        <v>1056</v>
      </c>
      <c r="D518">
        <v>11.73</v>
      </c>
    </row>
    <row r="519" spans="1:4">
      <c r="A519" t="s">
        <v>772</v>
      </c>
      <c r="B519" t="s">
        <v>763</v>
      </c>
      <c r="C519" t="s">
        <v>1056</v>
      </c>
      <c r="D519">
        <v>10.56</v>
      </c>
    </row>
    <row r="520" spans="1:4">
      <c r="A520" t="s">
        <v>771</v>
      </c>
      <c r="B520" t="s">
        <v>763</v>
      </c>
      <c r="C520" t="s">
        <v>1056</v>
      </c>
      <c r="D520">
        <v>7.5</v>
      </c>
    </row>
    <row r="521" spans="1:4">
      <c r="A521" t="s">
        <v>954</v>
      </c>
      <c r="B521" t="s">
        <v>950</v>
      </c>
      <c r="C521" t="s">
        <v>1058</v>
      </c>
      <c r="D521">
        <v>12.16</v>
      </c>
    </row>
    <row r="522" spans="1:4">
      <c r="A522" t="s">
        <v>955</v>
      </c>
      <c r="B522" t="s">
        <v>950</v>
      </c>
      <c r="C522" t="s">
        <v>1058</v>
      </c>
      <c r="D522">
        <v>3.57</v>
      </c>
    </row>
    <row r="523" spans="1:4">
      <c r="A523" t="s">
        <v>88</v>
      </c>
      <c r="B523" t="s">
        <v>651</v>
      </c>
      <c r="C523" t="s">
        <v>1056</v>
      </c>
      <c r="D523">
        <v>17.82</v>
      </c>
    </row>
    <row r="524" spans="1:4">
      <c r="A524" t="s">
        <v>88</v>
      </c>
      <c r="B524" t="s">
        <v>6</v>
      </c>
      <c r="C524" t="s">
        <v>1053</v>
      </c>
      <c r="D524">
        <v>15</v>
      </c>
    </row>
    <row r="525" spans="1:4">
      <c r="A525" t="s">
        <v>150</v>
      </c>
      <c r="B525" t="s">
        <v>6</v>
      </c>
      <c r="C525" t="s">
        <v>1053</v>
      </c>
      <c r="D525">
        <v>12.22</v>
      </c>
    </row>
    <row r="526" spans="1:4">
      <c r="A526" t="s">
        <v>150</v>
      </c>
      <c r="B526" t="s">
        <v>651</v>
      </c>
      <c r="C526" t="s">
        <v>1056</v>
      </c>
      <c r="D526">
        <v>9.2899999999999991</v>
      </c>
    </row>
    <row r="527" spans="1:4">
      <c r="A527" t="s">
        <v>841</v>
      </c>
      <c r="B527" t="s">
        <v>855</v>
      </c>
      <c r="C527" t="s">
        <v>1057</v>
      </c>
      <c r="D527">
        <v>18.89</v>
      </c>
    </row>
    <row r="528" spans="1:4">
      <c r="A528" t="s">
        <v>845</v>
      </c>
      <c r="B528" t="s">
        <v>855</v>
      </c>
      <c r="C528" t="s">
        <v>1057</v>
      </c>
      <c r="D528">
        <v>11.53</v>
      </c>
    </row>
    <row r="529" spans="1:4">
      <c r="A529" t="s">
        <v>574</v>
      </c>
      <c r="B529" t="s">
        <v>573</v>
      </c>
      <c r="C529" t="s">
        <v>1055</v>
      </c>
      <c r="D529">
        <v>18.350000000000001</v>
      </c>
    </row>
    <row r="530" spans="1:4">
      <c r="A530" t="s">
        <v>967</v>
      </c>
      <c r="B530" t="s">
        <v>956</v>
      </c>
      <c r="C530" t="s">
        <v>1058</v>
      </c>
      <c r="D530">
        <v>9.3699999999999992</v>
      </c>
    </row>
    <row r="531" spans="1:4">
      <c r="A531" t="s">
        <v>296</v>
      </c>
      <c r="B531" t="s">
        <v>292</v>
      </c>
      <c r="C531" t="s">
        <v>1054</v>
      </c>
      <c r="D531">
        <v>10.54</v>
      </c>
    </row>
    <row r="532" spans="1:4">
      <c r="A532" t="s">
        <v>298</v>
      </c>
      <c r="B532" t="s">
        <v>292</v>
      </c>
      <c r="C532" t="s">
        <v>1054</v>
      </c>
      <c r="D532">
        <v>9.75</v>
      </c>
    </row>
    <row r="533" spans="1:4">
      <c r="A533" t="s">
        <v>885</v>
      </c>
      <c r="B533" t="s">
        <v>880</v>
      </c>
      <c r="C533" t="s">
        <v>1057</v>
      </c>
      <c r="D533">
        <v>11.88</v>
      </c>
    </row>
    <row r="534" spans="1:4">
      <c r="A534" t="s">
        <v>142</v>
      </c>
      <c r="B534" t="s">
        <v>855</v>
      </c>
      <c r="C534" t="s">
        <v>1057</v>
      </c>
      <c r="D534">
        <v>14.63</v>
      </c>
    </row>
    <row r="535" spans="1:4">
      <c r="A535" t="s">
        <v>142</v>
      </c>
      <c r="B535" t="s">
        <v>50</v>
      </c>
      <c r="C535" t="s">
        <v>1053</v>
      </c>
      <c r="D535">
        <f>(1000/2400)*30</f>
        <v>12.5</v>
      </c>
    </row>
    <row r="536" spans="1:4">
      <c r="A536" t="s">
        <v>729</v>
      </c>
      <c r="B536" t="s">
        <v>719</v>
      </c>
      <c r="C536" t="s">
        <v>1056</v>
      </c>
      <c r="D536">
        <v>10</v>
      </c>
    </row>
    <row r="537" spans="1:4">
      <c r="A537" t="s">
        <v>739</v>
      </c>
      <c r="B537" t="s">
        <v>719</v>
      </c>
      <c r="C537" t="s">
        <v>1056</v>
      </c>
      <c r="D537">
        <v>5.42</v>
      </c>
    </row>
    <row r="538" spans="1:4">
      <c r="A538" t="s">
        <v>545</v>
      </c>
      <c r="B538" t="s">
        <v>532</v>
      </c>
      <c r="C538" t="s">
        <v>1055</v>
      </c>
      <c r="D538">
        <v>10</v>
      </c>
    </row>
    <row r="539" spans="1:4">
      <c r="A539" t="s">
        <v>549</v>
      </c>
      <c r="B539" t="s">
        <v>532</v>
      </c>
      <c r="C539" t="s">
        <v>1055</v>
      </c>
      <c r="D539">
        <v>7.59</v>
      </c>
    </row>
    <row r="540" spans="1:4">
      <c r="A540" t="s">
        <v>980</v>
      </c>
      <c r="B540" t="s">
        <v>979</v>
      </c>
      <c r="C540" t="s">
        <v>1058</v>
      </c>
      <c r="D540">
        <v>18.850000000000001</v>
      </c>
    </row>
    <row r="541" spans="1:4">
      <c r="A541" t="s">
        <v>981</v>
      </c>
      <c r="B541" t="s">
        <v>979</v>
      </c>
      <c r="C541" t="s">
        <v>1058</v>
      </c>
      <c r="D541">
        <v>11.08</v>
      </c>
    </row>
    <row r="542" spans="1:4">
      <c r="A542" t="s">
        <v>671</v>
      </c>
      <c r="B542" t="s">
        <v>670</v>
      </c>
      <c r="C542" t="s">
        <v>1056</v>
      </c>
      <c r="D542">
        <v>15.26</v>
      </c>
    </row>
    <row r="543" spans="1:4">
      <c r="A543" t="s">
        <v>504</v>
      </c>
      <c r="B543" t="s">
        <v>502</v>
      </c>
      <c r="C543" t="s">
        <v>1055</v>
      </c>
      <c r="D543">
        <v>14.54</v>
      </c>
    </row>
    <row r="544" spans="1:4">
      <c r="A544" t="s">
        <v>505</v>
      </c>
      <c r="B544" t="s">
        <v>502</v>
      </c>
      <c r="C544" t="s">
        <v>1055</v>
      </c>
      <c r="D544">
        <v>11.91</v>
      </c>
    </row>
    <row r="545" spans="1:4">
      <c r="A545" t="s">
        <v>726</v>
      </c>
      <c r="B545" t="s">
        <v>719</v>
      </c>
      <c r="C545" t="s">
        <v>1056</v>
      </c>
      <c r="D545">
        <v>13.1</v>
      </c>
    </row>
    <row r="546" spans="1:4">
      <c r="A546" t="s">
        <v>676</v>
      </c>
      <c r="B546" t="s">
        <v>670</v>
      </c>
      <c r="C546" t="s">
        <v>1056</v>
      </c>
      <c r="D546">
        <v>12.22</v>
      </c>
    </row>
    <row r="547" spans="1:4">
      <c r="A547" t="s">
        <v>676</v>
      </c>
      <c r="B547" t="s">
        <v>993</v>
      </c>
      <c r="C547" t="s">
        <v>1058</v>
      </c>
      <c r="D547">
        <v>11.6</v>
      </c>
    </row>
    <row r="548" spans="1:4">
      <c r="A548" t="s">
        <v>767</v>
      </c>
      <c r="B548" t="s">
        <v>763</v>
      </c>
      <c r="C548" t="s">
        <v>1056</v>
      </c>
      <c r="D548">
        <v>14.66</v>
      </c>
    </row>
    <row r="549" spans="1:4">
      <c r="A549" t="s">
        <v>193</v>
      </c>
      <c r="B549" t="s">
        <v>64</v>
      </c>
      <c r="C549" t="s">
        <v>1053</v>
      </c>
      <c r="D549">
        <v>9.73</v>
      </c>
    </row>
    <row r="550" spans="1:4">
      <c r="A550" t="s">
        <v>261</v>
      </c>
      <c r="B550" t="s">
        <v>64</v>
      </c>
      <c r="C550" t="s">
        <v>1053</v>
      </c>
      <c r="D550">
        <v>5.81</v>
      </c>
    </row>
    <row r="551" spans="1:4">
      <c r="A551" t="s">
        <v>243</v>
      </c>
      <c r="B551" t="s">
        <v>64</v>
      </c>
      <c r="C551" t="s">
        <v>1053</v>
      </c>
      <c r="D551">
        <v>7</v>
      </c>
    </row>
    <row r="552" spans="1:4">
      <c r="A552" t="s">
        <v>244</v>
      </c>
      <c r="B552" t="s">
        <v>64</v>
      </c>
      <c r="C552" t="s">
        <v>1053</v>
      </c>
      <c r="D552">
        <v>6.96</v>
      </c>
    </row>
    <row r="553" spans="1:4">
      <c r="A553" t="s">
        <v>122</v>
      </c>
      <c r="B553" t="s">
        <v>950</v>
      </c>
      <c r="C553" t="s">
        <v>1058</v>
      </c>
      <c r="D553">
        <v>18.43</v>
      </c>
    </row>
    <row r="554" spans="1:4">
      <c r="A554" t="s">
        <v>122</v>
      </c>
      <c r="B554" t="s">
        <v>35</v>
      </c>
      <c r="C554" t="s">
        <v>1053</v>
      </c>
      <c r="D554">
        <v>13.3</v>
      </c>
    </row>
    <row r="555" spans="1:4">
      <c r="A555" t="s">
        <v>644</v>
      </c>
      <c r="B555" t="s">
        <v>35</v>
      </c>
      <c r="C555" t="s">
        <v>1056</v>
      </c>
      <c r="D555">
        <v>13.98</v>
      </c>
    </row>
    <row r="556" spans="1:4">
      <c r="A556" t="s">
        <v>644</v>
      </c>
      <c r="B556" t="s">
        <v>950</v>
      </c>
      <c r="C556" t="s">
        <v>1058</v>
      </c>
      <c r="D556">
        <v>13.22</v>
      </c>
    </row>
    <row r="557" spans="1:4">
      <c r="A557" t="s">
        <v>952</v>
      </c>
      <c r="B557" t="s">
        <v>950</v>
      </c>
      <c r="C557" t="s">
        <v>1058</v>
      </c>
      <c r="D557">
        <v>11.2</v>
      </c>
    </row>
    <row r="558" spans="1:4">
      <c r="A558" t="s">
        <v>216</v>
      </c>
      <c r="B558" t="s">
        <v>35</v>
      </c>
      <c r="C558" t="s">
        <v>1053</v>
      </c>
      <c r="D558">
        <v>8.43</v>
      </c>
    </row>
    <row r="559" spans="1:4">
      <c r="A559" t="s">
        <v>974</v>
      </c>
      <c r="B559" t="s">
        <v>972</v>
      </c>
      <c r="C559" t="s">
        <v>1058</v>
      </c>
      <c r="D559">
        <v>16.2</v>
      </c>
    </row>
    <row r="560" spans="1:4">
      <c r="A560" t="s">
        <v>978</v>
      </c>
      <c r="B560" t="s">
        <v>972</v>
      </c>
      <c r="C560" t="s">
        <v>1058</v>
      </c>
      <c r="D560">
        <v>10.79</v>
      </c>
    </row>
    <row r="561" spans="1:4">
      <c r="A561" t="s">
        <v>378</v>
      </c>
      <c r="B561" t="s">
        <v>376</v>
      </c>
      <c r="C561" t="s">
        <v>1054</v>
      </c>
      <c r="D561">
        <v>17.170000000000002</v>
      </c>
    </row>
    <row r="562" spans="1:4">
      <c r="A562" t="s">
        <v>382</v>
      </c>
      <c r="B562" t="s">
        <v>376</v>
      </c>
      <c r="C562" t="s">
        <v>1054</v>
      </c>
      <c r="D562">
        <v>8.14</v>
      </c>
    </row>
    <row r="563" spans="1:4">
      <c r="A563" t="s">
        <v>499</v>
      </c>
      <c r="B563" t="s">
        <v>490</v>
      </c>
      <c r="C563" t="s">
        <v>1055</v>
      </c>
      <c r="D563">
        <v>6.5</v>
      </c>
    </row>
    <row r="564" spans="1:4">
      <c r="A564" t="s">
        <v>330</v>
      </c>
      <c r="B564" t="s">
        <v>326</v>
      </c>
      <c r="C564" t="s">
        <v>1054</v>
      </c>
      <c r="D564">
        <v>12.31</v>
      </c>
    </row>
    <row r="565" spans="1:4">
      <c r="A565" t="s">
        <v>213</v>
      </c>
      <c r="B565" t="s">
        <v>11</v>
      </c>
      <c r="C565" t="s">
        <v>1053</v>
      </c>
      <c r="D565">
        <v>8.64</v>
      </c>
    </row>
    <row r="566" spans="1:4">
      <c r="A566" t="s">
        <v>213</v>
      </c>
      <c r="B566" t="s">
        <v>573</v>
      </c>
      <c r="C566" t="s">
        <v>1055</v>
      </c>
      <c r="D566">
        <v>6.76</v>
      </c>
    </row>
    <row r="567" spans="1:4">
      <c r="A567" t="s">
        <v>803</v>
      </c>
      <c r="B567" t="s">
        <v>793</v>
      </c>
      <c r="C567" t="s">
        <v>1057</v>
      </c>
      <c r="D567">
        <v>10.83</v>
      </c>
    </row>
    <row r="568" spans="1:4">
      <c r="A568" t="s">
        <v>805</v>
      </c>
      <c r="B568" t="s">
        <v>793</v>
      </c>
      <c r="C568" t="s">
        <v>1057</v>
      </c>
      <c r="D568">
        <v>5.24</v>
      </c>
    </row>
    <row r="569" spans="1:4">
      <c r="A569" t="s">
        <v>192</v>
      </c>
      <c r="B569" t="s">
        <v>39</v>
      </c>
      <c r="C569" t="s">
        <v>1053</v>
      </c>
      <c r="D569">
        <v>9.75</v>
      </c>
    </row>
    <row r="570" spans="1:4">
      <c r="A570" t="s">
        <v>560</v>
      </c>
      <c r="B570" t="s">
        <v>651</v>
      </c>
      <c r="C570" t="s">
        <v>1056</v>
      </c>
      <c r="D570">
        <v>19.55</v>
      </c>
    </row>
    <row r="571" spans="1:4">
      <c r="A571" t="s">
        <v>560</v>
      </c>
      <c r="B571" t="s">
        <v>557</v>
      </c>
      <c r="C571" t="s">
        <v>1055</v>
      </c>
      <c r="D571">
        <v>10.91</v>
      </c>
    </row>
    <row r="572" spans="1:4">
      <c r="A572" t="s">
        <v>570</v>
      </c>
      <c r="B572" t="s">
        <v>651</v>
      </c>
      <c r="C572" t="s">
        <v>1056</v>
      </c>
      <c r="D572">
        <v>8.7100000000000009</v>
      </c>
    </row>
    <row r="573" spans="1:4">
      <c r="A573" t="s">
        <v>570</v>
      </c>
      <c r="B573" t="s">
        <v>557</v>
      </c>
      <c r="C573" t="s">
        <v>1055</v>
      </c>
      <c r="D573">
        <v>7.84</v>
      </c>
    </row>
    <row r="574" spans="1:4">
      <c r="A574" t="s">
        <v>663</v>
      </c>
      <c r="B574" t="s">
        <v>651</v>
      </c>
      <c r="C574" t="s">
        <v>1056</v>
      </c>
      <c r="D574">
        <v>10.23</v>
      </c>
    </row>
    <row r="575" spans="1:4">
      <c r="A575" t="s">
        <v>65</v>
      </c>
      <c r="B575" t="s">
        <v>418</v>
      </c>
      <c r="C575" t="s">
        <v>1054</v>
      </c>
      <c r="D575">
        <v>18.27</v>
      </c>
    </row>
    <row r="576" spans="1:4">
      <c r="A576" t="s">
        <v>65</v>
      </c>
      <c r="B576" t="s">
        <v>35</v>
      </c>
      <c r="C576" t="s">
        <v>1053</v>
      </c>
      <c r="D576">
        <v>16.920000000000002</v>
      </c>
    </row>
    <row r="577" spans="1:4">
      <c r="A577" t="s">
        <v>13</v>
      </c>
      <c r="B577" t="s">
        <v>14</v>
      </c>
      <c r="C577" t="s">
        <v>1053</v>
      </c>
      <c r="D577">
        <v>22.18</v>
      </c>
    </row>
    <row r="578" spans="1:4">
      <c r="A578" t="s">
        <v>46</v>
      </c>
      <c r="B578" t="s">
        <v>14</v>
      </c>
      <c r="C578" t="s">
        <v>1053</v>
      </c>
      <c r="D578">
        <v>18.510000000000002</v>
      </c>
    </row>
    <row r="579" spans="1:4">
      <c r="A579" t="s">
        <v>93</v>
      </c>
      <c r="B579" t="s">
        <v>14</v>
      </c>
      <c r="C579" t="s">
        <v>1053</v>
      </c>
      <c r="D579">
        <v>14.7</v>
      </c>
    </row>
    <row r="580" spans="1:4">
      <c r="A580" t="s">
        <v>93</v>
      </c>
      <c r="B580" t="s">
        <v>376</v>
      </c>
      <c r="C580" t="s">
        <v>1054</v>
      </c>
      <c r="D580">
        <v>13.88</v>
      </c>
    </row>
    <row r="581" spans="1:4">
      <c r="A581" t="s">
        <v>423</v>
      </c>
      <c r="B581" t="s">
        <v>418</v>
      </c>
      <c r="C581" t="s">
        <v>1054</v>
      </c>
      <c r="D581">
        <v>12.93</v>
      </c>
    </row>
    <row r="582" spans="1:4">
      <c r="A582" t="s">
        <v>770</v>
      </c>
      <c r="B582" t="s">
        <v>763</v>
      </c>
      <c r="C582" t="s">
        <v>1056</v>
      </c>
      <c r="D582">
        <v>8.8800000000000008</v>
      </c>
    </row>
    <row r="583" spans="1:4">
      <c r="A583" t="s">
        <v>773</v>
      </c>
      <c r="B583" t="s">
        <v>763</v>
      </c>
      <c r="C583" t="s">
        <v>1056</v>
      </c>
      <c r="D583">
        <v>5.71</v>
      </c>
    </row>
    <row r="584" spans="1:4">
      <c r="A584" t="s">
        <v>145</v>
      </c>
      <c r="B584" t="s">
        <v>21</v>
      </c>
      <c r="C584" t="s">
        <v>1053</v>
      </c>
      <c r="D584">
        <v>12.45</v>
      </c>
    </row>
    <row r="585" spans="1:4">
      <c r="A585" t="s">
        <v>932</v>
      </c>
      <c r="B585" t="s">
        <v>931</v>
      </c>
      <c r="C585" t="s">
        <v>1058</v>
      </c>
      <c r="D585">
        <v>15.83</v>
      </c>
    </row>
    <row r="586" spans="1:4">
      <c r="A586" t="s">
        <v>934</v>
      </c>
      <c r="B586" t="s">
        <v>931</v>
      </c>
      <c r="C586" t="s">
        <v>1058</v>
      </c>
      <c r="D586">
        <v>7.89</v>
      </c>
    </row>
    <row r="587" spans="1:4">
      <c r="A587" t="s">
        <v>620</v>
      </c>
      <c r="B587" t="s">
        <v>763</v>
      </c>
      <c r="C587" t="s">
        <v>1056</v>
      </c>
      <c r="D587">
        <v>10</v>
      </c>
    </row>
    <row r="588" spans="1:4">
      <c r="A588" t="s">
        <v>620</v>
      </c>
      <c r="B588" t="s">
        <v>594</v>
      </c>
      <c r="C588" t="s">
        <v>1055</v>
      </c>
      <c r="D588">
        <v>7.27</v>
      </c>
    </row>
    <row r="589" spans="1:4">
      <c r="A589" t="s">
        <v>135</v>
      </c>
      <c r="B589" t="s">
        <v>573</v>
      </c>
      <c r="C589" t="s">
        <v>1055</v>
      </c>
      <c r="D589">
        <v>12.9</v>
      </c>
    </row>
    <row r="590" spans="1:4">
      <c r="A590" t="s">
        <v>135</v>
      </c>
      <c r="B590" t="s">
        <v>11</v>
      </c>
      <c r="C590" t="s">
        <v>1053</v>
      </c>
      <c r="D590">
        <v>12.84</v>
      </c>
    </row>
    <row r="591" spans="1:4">
      <c r="A591" t="s">
        <v>843</v>
      </c>
      <c r="B591" t="s">
        <v>855</v>
      </c>
      <c r="C591" t="s">
        <v>1057</v>
      </c>
      <c r="D591">
        <v>15.73</v>
      </c>
    </row>
    <row r="592" spans="1:4">
      <c r="A592" t="s">
        <v>137</v>
      </c>
      <c r="B592" t="s">
        <v>50</v>
      </c>
      <c r="C592" t="s">
        <v>1053</v>
      </c>
      <c r="D592">
        <f>(1110/2610)*30</f>
        <v>12.758620689655173</v>
      </c>
    </row>
    <row r="593" spans="1:4">
      <c r="A593" t="s">
        <v>69</v>
      </c>
      <c r="B593" t="s">
        <v>23</v>
      </c>
      <c r="C593" t="s">
        <v>1053</v>
      </c>
      <c r="D593">
        <v>16.79</v>
      </c>
    </row>
    <row r="594" spans="1:4">
      <c r="A594" t="s">
        <v>156</v>
      </c>
      <c r="B594" t="s">
        <v>694</v>
      </c>
      <c r="C594" t="s">
        <v>1056</v>
      </c>
      <c r="D594">
        <v>12.67</v>
      </c>
    </row>
    <row r="595" spans="1:4">
      <c r="A595" t="s">
        <v>156</v>
      </c>
      <c r="B595" t="s">
        <v>30</v>
      </c>
      <c r="C595" t="s">
        <v>1053</v>
      </c>
      <c r="D595">
        <v>11.92</v>
      </c>
    </row>
    <row r="596" spans="1:4">
      <c r="A596" t="s">
        <v>156</v>
      </c>
      <c r="B596" t="s">
        <v>436</v>
      </c>
      <c r="C596" t="s">
        <v>1054</v>
      </c>
      <c r="D596">
        <v>9.6199999999999992</v>
      </c>
    </row>
    <row r="597" spans="1:4">
      <c r="A597" t="s">
        <v>263</v>
      </c>
      <c r="B597" t="s">
        <v>694</v>
      </c>
      <c r="C597" t="s">
        <v>1056</v>
      </c>
      <c r="D597">
        <v>8.33</v>
      </c>
    </row>
    <row r="598" spans="1:4">
      <c r="A598" t="s">
        <v>263</v>
      </c>
      <c r="B598" t="s">
        <v>436</v>
      </c>
      <c r="C598" t="s">
        <v>1054</v>
      </c>
      <c r="D598">
        <v>7.5</v>
      </c>
    </row>
    <row r="599" spans="1:4">
      <c r="A599" t="s">
        <v>263</v>
      </c>
      <c r="B599" t="s">
        <v>30</v>
      </c>
      <c r="C599" t="s">
        <v>1053</v>
      </c>
      <c r="D599">
        <v>5.79</v>
      </c>
    </row>
    <row r="600" spans="1:4">
      <c r="A600" t="s">
        <v>786</v>
      </c>
      <c r="B600" t="s">
        <v>783</v>
      </c>
      <c r="C600" t="s">
        <v>1057</v>
      </c>
      <c r="D600">
        <v>13.48</v>
      </c>
    </row>
    <row r="601" spans="1:4">
      <c r="A601" t="s">
        <v>555</v>
      </c>
      <c r="B601" t="s">
        <v>532</v>
      </c>
      <c r="C601" t="s">
        <v>1055</v>
      </c>
      <c r="D601">
        <v>7.27</v>
      </c>
    </row>
    <row r="602" spans="1:4">
      <c r="A602" t="s">
        <v>547</v>
      </c>
      <c r="B602" t="s">
        <v>532</v>
      </c>
      <c r="C602" t="s">
        <v>1055</v>
      </c>
      <c r="D602">
        <v>7.44</v>
      </c>
    </row>
    <row r="603" spans="1:4">
      <c r="A603" t="s">
        <v>607</v>
      </c>
      <c r="B603" t="s">
        <v>763</v>
      </c>
      <c r="C603" t="s">
        <v>1056</v>
      </c>
      <c r="D603">
        <v>14.56</v>
      </c>
    </row>
    <row r="604" spans="1:4">
      <c r="A604" t="s">
        <v>607</v>
      </c>
      <c r="B604" t="s">
        <v>594</v>
      </c>
      <c r="C604" t="s">
        <v>1055</v>
      </c>
      <c r="D604">
        <v>11.83</v>
      </c>
    </row>
    <row r="605" spans="1:4">
      <c r="A605" t="s">
        <v>708</v>
      </c>
      <c r="B605" t="s">
        <v>694</v>
      </c>
      <c r="C605" t="s">
        <v>1056</v>
      </c>
      <c r="D605">
        <v>10</v>
      </c>
    </row>
    <row r="606" spans="1:4">
      <c r="A606" t="s">
        <v>711</v>
      </c>
      <c r="B606" t="s">
        <v>694</v>
      </c>
      <c r="C606" t="s">
        <v>1056</v>
      </c>
      <c r="D606">
        <v>6</v>
      </c>
    </row>
    <row r="607" spans="1:4">
      <c r="A607" t="s">
        <v>426</v>
      </c>
      <c r="B607" t="s">
        <v>418</v>
      </c>
      <c r="C607" t="s">
        <v>1054</v>
      </c>
      <c r="D607">
        <v>12.5</v>
      </c>
    </row>
    <row r="608" spans="1:4">
      <c r="A608" t="s">
        <v>105</v>
      </c>
      <c r="B608" t="s">
        <v>35</v>
      </c>
      <c r="C608" t="s">
        <v>1056</v>
      </c>
      <c r="D608">
        <v>17.690000000000001</v>
      </c>
    </row>
    <row r="609" spans="1:4">
      <c r="A609" t="s">
        <v>105</v>
      </c>
      <c r="B609" t="s">
        <v>950</v>
      </c>
      <c r="C609" t="s">
        <v>1058</v>
      </c>
      <c r="D609">
        <v>17.12</v>
      </c>
    </row>
    <row r="610" spans="1:4">
      <c r="A610" t="s">
        <v>105</v>
      </c>
      <c r="B610" t="s">
        <v>630</v>
      </c>
      <c r="C610" t="s">
        <v>1055</v>
      </c>
      <c r="D610">
        <v>15.83</v>
      </c>
    </row>
    <row r="611" spans="1:4">
      <c r="A611" t="s">
        <v>105</v>
      </c>
      <c r="B611" t="s">
        <v>35</v>
      </c>
      <c r="C611" t="s">
        <v>1053</v>
      </c>
      <c r="D611">
        <v>14.36</v>
      </c>
    </row>
    <row r="612" spans="1:4">
      <c r="A612" t="s">
        <v>267</v>
      </c>
      <c r="B612" t="s">
        <v>630</v>
      </c>
      <c r="C612" t="s">
        <v>1055</v>
      </c>
      <c r="D612">
        <v>9.0299999999999994</v>
      </c>
    </row>
    <row r="613" spans="1:4">
      <c r="A613" t="s">
        <v>267</v>
      </c>
      <c r="B613" t="s">
        <v>950</v>
      </c>
      <c r="C613" t="s">
        <v>1058</v>
      </c>
      <c r="D613">
        <v>8.25</v>
      </c>
    </row>
    <row r="614" spans="1:4">
      <c r="A614" t="s">
        <v>267</v>
      </c>
      <c r="B614" t="s">
        <v>35</v>
      </c>
      <c r="C614" t="s">
        <v>1056</v>
      </c>
      <c r="D614">
        <v>8.1</v>
      </c>
    </row>
    <row r="615" spans="1:4">
      <c r="A615" t="s">
        <v>267</v>
      </c>
      <c r="B615" t="s">
        <v>35</v>
      </c>
      <c r="C615" t="s">
        <v>1053</v>
      </c>
      <c r="D615">
        <v>5.38</v>
      </c>
    </row>
    <row r="616" spans="1:4">
      <c r="A616" t="s">
        <v>275</v>
      </c>
      <c r="B616" t="s">
        <v>35</v>
      </c>
      <c r="C616" t="s">
        <v>1053</v>
      </c>
      <c r="D616">
        <v>4.29</v>
      </c>
    </row>
    <row r="617" spans="1:4">
      <c r="A617" t="s">
        <v>647</v>
      </c>
      <c r="B617" t="s">
        <v>35</v>
      </c>
      <c r="C617" t="s">
        <v>1056</v>
      </c>
      <c r="D617">
        <v>4.32</v>
      </c>
    </row>
    <row r="618" spans="1:4">
      <c r="A618" t="s">
        <v>650</v>
      </c>
      <c r="B618" t="s">
        <v>35</v>
      </c>
      <c r="C618" t="s">
        <v>1056</v>
      </c>
      <c r="D618">
        <v>3.85</v>
      </c>
    </row>
    <row r="619" spans="1:4">
      <c r="A619" t="s">
        <v>331</v>
      </c>
      <c r="B619" t="s">
        <v>806</v>
      </c>
      <c r="C619" t="s">
        <v>1057</v>
      </c>
      <c r="D619">
        <v>15.77</v>
      </c>
    </row>
    <row r="620" spans="1:4">
      <c r="A620" t="s">
        <v>331</v>
      </c>
      <c r="B620" t="s">
        <v>502</v>
      </c>
      <c r="C620" t="s">
        <v>1055</v>
      </c>
      <c r="D620">
        <v>14.65</v>
      </c>
    </row>
    <row r="621" spans="1:4">
      <c r="A621" t="s">
        <v>331</v>
      </c>
      <c r="B621" t="s">
        <v>326</v>
      </c>
      <c r="C621" t="s">
        <v>1054</v>
      </c>
      <c r="D621">
        <v>14.14</v>
      </c>
    </row>
    <row r="622" spans="1:4">
      <c r="A622" t="s">
        <v>332</v>
      </c>
      <c r="B622" t="s">
        <v>806</v>
      </c>
      <c r="C622" t="s">
        <v>1057</v>
      </c>
      <c r="D622">
        <v>16.329999999999998</v>
      </c>
    </row>
    <row r="623" spans="1:4">
      <c r="A623" t="s">
        <v>332</v>
      </c>
      <c r="B623" t="s">
        <v>326</v>
      </c>
      <c r="C623" t="s">
        <v>1054</v>
      </c>
      <c r="D623">
        <v>12.78</v>
      </c>
    </row>
    <row r="624" spans="1:4">
      <c r="A624" t="s">
        <v>332</v>
      </c>
      <c r="B624" t="s">
        <v>502</v>
      </c>
      <c r="C624" t="s">
        <v>1055</v>
      </c>
      <c r="D624">
        <v>7.42</v>
      </c>
    </row>
    <row r="625" spans="1:4">
      <c r="A625" t="s">
        <v>514</v>
      </c>
      <c r="B625" t="s">
        <v>806</v>
      </c>
      <c r="C625" t="s">
        <v>1057</v>
      </c>
      <c r="D625">
        <v>14.74</v>
      </c>
    </row>
    <row r="626" spans="1:4">
      <c r="A626" t="s">
        <v>514</v>
      </c>
      <c r="B626" t="s">
        <v>502</v>
      </c>
      <c r="C626" t="s">
        <v>1055</v>
      </c>
      <c r="D626">
        <v>3.19</v>
      </c>
    </row>
    <row r="627" spans="1:4">
      <c r="A627" t="s">
        <v>28</v>
      </c>
      <c r="B627" t="s">
        <v>979</v>
      </c>
      <c r="C627" t="s">
        <v>1058</v>
      </c>
      <c r="D627">
        <v>21.58</v>
      </c>
    </row>
    <row r="628" spans="1:4">
      <c r="A628" t="s">
        <v>28</v>
      </c>
      <c r="B628" t="s">
        <v>573</v>
      </c>
      <c r="C628" t="s">
        <v>1055</v>
      </c>
      <c r="D628">
        <v>21.39</v>
      </c>
    </row>
    <row r="629" spans="1:4">
      <c r="A629" t="s">
        <v>28</v>
      </c>
      <c r="B629" t="s">
        <v>14</v>
      </c>
      <c r="C629" t="s">
        <v>1053</v>
      </c>
      <c r="D629">
        <v>20.39</v>
      </c>
    </row>
    <row r="630" spans="1:4">
      <c r="A630" t="s">
        <v>585</v>
      </c>
      <c r="B630" t="s">
        <v>979</v>
      </c>
      <c r="C630" t="s">
        <v>1058</v>
      </c>
      <c r="D630">
        <v>8.57</v>
      </c>
    </row>
    <row r="631" spans="1:4">
      <c r="A631" t="s">
        <v>585</v>
      </c>
      <c r="B631" t="s">
        <v>573</v>
      </c>
      <c r="C631" t="s">
        <v>1055</v>
      </c>
      <c r="D631">
        <v>8.41</v>
      </c>
    </row>
    <row r="632" spans="1:4">
      <c r="A632" t="s">
        <v>227</v>
      </c>
      <c r="B632" t="s">
        <v>979</v>
      </c>
      <c r="C632" t="s">
        <v>1058</v>
      </c>
      <c r="D632">
        <v>8.89</v>
      </c>
    </row>
    <row r="633" spans="1:4">
      <c r="A633" t="s">
        <v>227</v>
      </c>
      <c r="B633" t="s">
        <v>14</v>
      </c>
      <c r="C633" t="s">
        <v>1053</v>
      </c>
      <c r="D633">
        <v>8.06</v>
      </c>
    </row>
    <row r="634" spans="1:4">
      <c r="A634" t="s">
        <v>274</v>
      </c>
      <c r="B634" t="s">
        <v>436</v>
      </c>
      <c r="C634" t="s">
        <v>1054</v>
      </c>
      <c r="D634">
        <v>8.8000000000000007</v>
      </c>
    </row>
    <row r="635" spans="1:4">
      <c r="A635" t="s">
        <v>274</v>
      </c>
      <c r="B635" t="s">
        <v>694</v>
      </c>
      <c r="C635" t="s">
        <v>1056</v>
      </c>
      <c r="D635">
        <v>7.27</v>
      </c>
    </row>
    <row r="636" spans="1:4">
      <c r="A636" t="s">
        <v>274</v>
      </c>
      <c r="B636" t="s">
        <v>101</v>
      </c>
      <c r="C636" t="s">
        <v>1053</v>
      </c>
      <c r="D636">
        <v>4.47</v>
      </c>
    </row>
    <row r="637" spans="1:4">
      <c r="A637" t="s">
        <v>281</v>
      </c>
      <c r="B637" t="s">
        <v>694</v>
      </c>
      <c r="C637" t="s">
        <v>1056</v>
      </c>
      <c r="D637">
        <v>6.67</v>
      </c>
    </row>
    <row r="638" spans="1:4">
      <c r="A638" t="s">
        <v>281</v>
      </c>
      <c r="B638" t="s">
        <v>436</v>
      </c>
      <c r="C638" t="s">
        <v>1054</v>
      </c>
      <c r="D638">
        <v>6</v>
      </c>
    </row>
    <row r="639" spans="1:4">
      <c r="A639" t="s">
        <v>281</v>
      </c>
      <c r="B639" t="s">
        <v>101</v>
      </c>
      <c r="C639" t="s">
        <v>1053</v>
      </c>
      <c r="D639">
        <v>3.81</v>
      </c>
    </row>
    <row r="640" spans="1:4">
      <c r="A640" t="s">
        <v>440</v>
      </c>
      <c r="B640" t="s">
        <v>436</v>
      </c>
      <c r="C640" t="s">
        <v>1054</v>
      </c>
      <c r="D640">
        <v>2.86</v>
      </c>
    </row>
    <row r="641" spans="1:4">
      <c r="A641" t="s">
        <v>220</v>
      </c>
      <c r="B641" t="s">
        <v>50</v>
      </c>
      <c r="C641" t="s">
        <v>1053</v>
      </c>
      <c r="D641">
        <f>(500/1800)*30</f>
        <v>8.3333333333333339</v>
      </c>
    </row>
    <row r="642" spans="1:4">
      <c r="A642" t="s">
        <v>246</v>
      </c>
      <c r="B642" t="s">
        <v>50</v>
      </c>
      <c r="C642" t="s">
        <v>1053</v>
      </c>
      <c r="D642">
        <f>(290/1260)*30</f>
        <v>6.9047619047619042</v>
      </c>
    </row>
    <row r="643" spans="1:4">
      <c r="A643" t="s">
        <v>381</v>
      </c>
      <c r="B643" t="s">
        <v>376</v>
      </c>
      <c r="C643" t="s">
        <v>1054</v>
      </c>
      <c r="D643">
        <v>10.39</v>
      </c>
    </row>
    <row r="644" spans="1:4">
      <c r="A644" t="s">
        <v>336</v>
      </c>
      <c r="B644" t="s">
        <v>326</v>
      </c>
      <c r="C644" t="s">
        <v>1054</v>
      </c>
      <c r="D644">
        <v>10.28</v>
      </c>
    </row>
    <row r="645" spans="1:4">
      <c r="A645" t="s">
        <v>340</v>
      </c>
      <c r="B645" t="s">
        <v>326</v>
      </c>
      <c r="C645" t="s">
        <v>1054</v>
      </c>
      <c r="D645">
        <v>9.06</v>
      </c>
    </row>
    <row r="646" spans="1:4">
      <c r="A646" t="s">
        <v>780</v>
      </c>
      <c r="B646" t="s">
        <v>776</v>
      </c>
      <c r="C646" t="s">
        <v>1057</v>
      </c>
      <c r="D646">
        <v>6.34</v>
      </c>
    </row>
    <row r="647" spans="1:4">
      <c r="A647" t="s">
        <v>782</v>
      </c>
      <c r="B647" t="s">
        <v>776</v>
      </c>
      <c r="C647" t="s">
        <v>1057</v>
      </c>
      <c r="D647">
        <v>0.77</v>
      </c>
    </row>
    <row r="648" spans="1:4">
      <c r="A648" t="s">
        <v>63</v>
      </c>
      <c r="B648" t="s">
        <v>64</v>
      </c>
      <c r="C648" t="s">
        <v>1053</v>
      </c>
      <c r="D648">
        <v>16.93</v>
      </c>
    </row>
    <row r="649" spans="1:4">
      <c r="A649" t="s">
        <v>196</v>
      </c>
      <c r="B649" t="s">
        <v>64</v>
      </c>
      <c r="C649" t="s">
        <v>1053</v>
      </c>
      <c r="D649">
        <v>9.59</v>
      </c>
    </row>
    <row r="650" spans="1:4">
      <c r="A650" t="s">
        <v>287</v>
      </c>
      <c r="B650" t="s">
        <v>64</v>
      </c>
      <c r="C650" t="s">
        <v>1053</v>
      </c>
      <c r="D650">
        <v>2.67</v>
      </c>
    </row>
    <row r="651" spans="1:4">
      <c r="A651" t="s">
        <v>283</v>
      </c>
      <c r="B651" t="s">
        <v>64</v>
      </c>
      <c r="C651" t="s">
        <v>1053</v>
      </c>
      <c r="D651">
        <v>3.57</v>
      </c>
    </row>
    <row r="652" spans="1:4">
      <c r="A652" t="s">
        <v>254</v>
      </c>
      <c r="B652" t="s">
        <v>64</v>
      </c>
      <c r="C652" t="s">
        <v>1053</v>
      </c>
      <c r="D652">
        <v>6.67</v>
      </c>
    </row>
    <row r="653" spans="1:4">
      <c r="A653" t="s">
        <v>76</v>
      </c>
      <c r="B653" t="s">
        <v>64</v>
      </c>
      <c r="C653" t="s">
        <v>1053</v>
      </c>
      <c r="D653">
        <v>16.46</v>
      </c>
    </row>
    <row r="654" spans="1:4">
      <c r="A654" t="s">
        <v>31</v>
      </c>
      <c r="B654" t="s">
        <v>742</v>
      </c>
      <c r="C654" t="s">
        <v>1056</v>
      </c>
      <c r="D654">
        <v>23.06</v>
      </c>
    </row>
    <row r="655" spans="1:4">
      <c r="A655" t="s">
        <v>31</v>
      </c>
      <c r="B655" t="s">
        <v>21</v>
      </c>
      <c r="C655" t="s">
        <v>1053</v>
      </c>
      <c r="D655">
        <v>20.29</v>
      </c>
    </row>
    <row r="656" spans="1:4">
      <c r="A656" t="s">
        <v>31</v>
      </c>
      <c r="B656" t="s">
        <v>342</v>
      </c>
      <c r="C656" t="s">
        <v>1054</v>
      </c>
      <c r="D656">
        <v>19.72</v>
      </c>
    </row>
    <row r="657" spans="1:4">
      <c r="A657" t="s">
        <v>31</v>
      </c>
      <c r="B657" t="s">
        <v>625</v>
      </c>
      <c r="C657" t="s">
        <v>1055</v>
      </c>
      <c r="D657">
        <v>19.149999999999999</v>
      </c>
    </row>
    <row r="658" spans="1:4">
      <c r="A658" t="s">
        <v>86</v>
      </c>
      <c r="B658" t="s">
        <v>625</v>
      </c>
      <c r="C658" t="s">
        <v>1055</v>
      </c>
      <c r="D658">
        <v>20.04</v>
      </c>
    </row>
    <row r="659" spans="1:4">
      <c r="A659" t="s">
        <v>86</v>
      </c>
      <c r="B659" t="s">
        <v>342</v>
      </c>
      <c r="C659" t="s">
        <v>1054</v>
      </c>
      <c r="D659">
        <v>17.68</v>
      </c>
    </row>
    <row r="660" spans="1:4">
      <c r="A660" t="s">
        <v>86</v>
      </c>
      <c r="B660" t="s">
        <v>742</v>
      </c>
      <c r="C660" t="s">
        <v>1056</v>
      </c>
      <c r="D660">
        <v>15.39</v>
      </c>
    </row>
    <row r="661" spans="1:4">
      <c r="A661" t="s">
        <v>86</v>
      </c>
      <c r="B661" t="s">
        <v>21</v>
      </c>
      <c r="C661" t="s">
        <v>1053</v>
      </c>
      <c r="D661">
        <v>15.31</v>
      </c>
    </row>
    <row r="662" spans="1:4">
      <c r="A662" t="s">
        <v>345</v>
      </c>
      <c r="B662" t="s">
        <v>742</v>
      </c>
      <c r="C662" t="s">
        <v>1056</v>
      </c>
      <c r="D662">
        <v>15.23</v>
      </c>
    </row>
    <row r="663" spans="1:4">
      <c r="A663" t="s">
        <v>345</v>
      </c>
      <c r="B663" t="s">
        <v>625</v>
      </c>
      <c r="C663" t="s">
        <v>1055</v>
      </c>
      <c r="D663">
        <v>13.16</v>
      </c>
    </row>
    <row r="664" spans="1:4">
      <c r="A664" t="s">
        <v>345</v>
      </c>
      <c r="B664" t="s">
        <v>342</v>
      </c>
      <c r="C664" t="s">
        <v>1054</v>
      </c>
      <c r="D664">
        <v>12.93</v>
      </c>
    </row>
    <row r="665" spans="1:4">
      <c r="A665" t="s">
        <v>347</v>
      </c>
      <c r="B665" t="s">
        <v>625</v>
      </c>
      <c r="C665" t="s">
        <v>1055</v>
      </c>
      <c r="D665">
        <v>12.41</v>
      </c>
    </row>
    <row r="666" spans="1:4">
      <c r="A666" t="s">
        <v>347</v>
      </c>
      <c r="B666" t="s">
        <v>342</v>
      </c>
      <c r="C666" t="s">
        <v>1054</v>
      </c>
      <c r="D666">
        <v>8.1199999999999992</v>
      </c>
    </row>
    <row r="667" spans="1:4">
      <c r="A667" t="s">
        <v>49</v>
      </c>
      <c r="B667" t="s">
        <v>50</v>
      </c>
      <c r="C667" t="s">
        <v>1053</v>
      </c>
      <c r="D667">
        <f>(2430/3960)*30</f>
        <v>18.40909090909091</v>
      </c>
    </row>
    <row r="668" spans="1:4">
      <c r="A668" t="s">
        <v>479</v>
      </c>
      <c r="B668" t="s">
        <v>490</v>
      </c>
      <c r="C668" t="s">
        <v>1055</v>
      </c>
      <c r="D668">
        <v>19.05</v>
      </c>
    </row>
    <row r="669" spans="1:4">
      <c r="A669" t="s">
        <v>481</v>
      </c>
      <c r="B669" t="s">
        <v>490</v>
      </c>
      <c r="C669" t="s">
        <v>1055</v>
      </c>
      <c r="D669">
        <v>18.170000000000002</v>
      </c>
    </row>
    <row r="670" spans="1:4">
      <c r="A670" t="s">
        <v>485</v>
      </c>
      <c r="B670" t="s">
        <v>490</v>
      </c>
      <c r="C670" t="s">
        <v>1055</v>
      </c>
      <c r="D670">
        <v>10.97</v>
      </c>
    </row>
    <row r="671" spans="1:4">
      <c r="A671" t="s">
        <v>149</v>
      </c>
      <c r="B671" t="s">
        <v>6</v>
      </c>
      <c r="C671" t="s">
        <v>1053</v>
      </c>
      <c r="D671">
        <v>12.22</v>
      </c>
    </row>
    <row r="672" spans="1:4">
      <c r="A672" t="s">
        <v>295</v>
      </c>
      <c r="B672" t="s">
        <v>292</v>
      </c>
      <c r="C672" t="s">
        <v>1054</v>
      </c>
      <c r="D672">
        <v>18.03</v>
      </c>
    </row>
    <row r="673" spans="1:4">
      <c r="A673" t="s">
        <v>811</v>
      </c>
      <c r="B673" t="s">
        <v>806</v>
      </c>
      <c r="C673" t="s">
        <v>1057</v>
      </c>
      <c r="D673">
        <v>8.42</v>
      </c>
    </row>
    <row r="674" spans="1:4">
      <c r="A674" t="s">
        <v>1021</v>
      </c>
      <c r="B674" t="s">
        <v>1014</v>
      </c>
      <c r="C674" t="s">
        <v>1058</v>
      </c>
      <c r="D674">
        <v>13.75</v>
      </c>
    </row>
    <row r="675" spans="1:4">
      <c r="A675" t="s">
        <v>1022</v>
      </c>
      <c r="B675" t="s">
        <v>1014</v>
      </c>
      <c r="C675" t="s">
        <v>1058</v>
      </c>
      <c r="D675">
        <v>6.11</v>
      </c>
    </row>
    <row r="676" spans="1:4">
      <c r="A676" t="s">
        <v>62</v>
      </c>
      <c r="B676" t="s">
        <v>22</v>
      </c>
      <c r="C676" t="s">
        <v>1056</v>
      </c>
      <c r="D676">
        <v>24.5</v>
      </c>
    </row>
    <row r="677" spans="1:4">
      <c r="A677" t="s">
        <v>62</v>
      </c>
      <c r="B677" t="s">
        <v>806</v>
      </c>
      <c r="C677" t="s">
        <v>1057</v>
      </c>
      <c r="D677">
        <v>24.46</v>
      </c>
    </row>
    <row r="678" spans="1:4">
      <c r="A678" t="s">
        <v>62</v>
      </c>
      <c r="B678" t="s">
        <v>326</v>
      </c>
      <c r="C678" t="s">
        <v>1054</v>
      </c>
      <c r="D678">
        <v>22.45</v>
      </c>
    </row>
    <row r="679" spans="1:4">
      <c r="A679" t="s">
        <v>62</v>
      </c>
      <c r="B679" t="s">
        <v>23</v>
      </c>
      <c r="C679" t="s">
        <v>1053</v>
      </c>
      <c r="D679">
        <v>17.46</v>
      </c>
    </row>
    <row r="680" spans="1:4">
      <c r="A680" t="s">
        <v>45</v>
      </c>
      <c r="B680" t="s">
        <v>806</v>
      </c>
      <c r="C680" t="s">
        <v>1057</v>
      </c>
      <c r="D680">
        <v>21.39</v>
      </c>
    </row>
    <row r="681" spans="1:4">
      <c r="A681" t="s">
        <v>45</v>
      </c>
      <c r="B681" t="s">
        <v>22</v>
      </c>
      <c r="C681" t="s">
        <v>1056</v>
      </c>
      <c r="D681">
        <v>20.48</v>
      </c>
    </row>
    <row r="682" spans="1:4">
      <c r="A682" t="s">
        <v>45</v>
      </c>
      <c r="B682" t="s">
        <v>23</v>
      </c>
      <c r="C682" t="s">
        <v>1053</v>
      </c>
      <c r="D682">
        <v>18.53</v>
      </c>
    </row>
    <row r="683" spans="1:4">
      <c r="A683" t="s">
        <v>45</v>
      </c>
      <c r="B683" t="s">
        <v>326</v>
      </c>
      <c r="C683" t="s">
        <v>1054</v>
      </c>
      <c r="D683">
        <v>16.57</v>
      </c>
    </row>
    <row r="684" spans="1:4">
      <c r="A684" t="s">
        <v>71</v>
      </c>
      <c r="B684" t="s">
        <v>326</v>
      </c>
      <c r="C684" t="s">
        <v>1054</v>
      </c>
      <c r="D684">
        <v>21.27</v>
      </c>
    </row>
    <row r="685" spans="1:4">
      <c r="A685" t="s">
        <v>71</v>
      </c>
      <c r="B685" t="s">
        <v>23</v>
      </c>
      <c r="C685" t="s">
        <v>1053</v>
      </c>
      <c r="D685">
        <v>16.7</v>
      </c>
    </row>
    <row r="686" spans="1:4">
      <c r="A686" t="s">
        <v>71</v>
      </c>
      <c r="B686" t="s">
        <v>806</v>
      </c>
      <c r="C686" t="s">
        <v>1057</v>
      </c>
      <c r="D686">
        <v>14.51</v>
      </c>
    </row>
    <row r="687" spans="1:4">
      <c r="A687" t="s">
        <v>327</v>
      </c>
      <c r="B687" t="s">
        <v>326</v>
      </c>
      <c r="C687" t="s">
        <v>1054</v>
      </c>
      <c r="D687">
        <v>22.34</v>
      </c>
    </row>
    <row r="688" spans="1:4">
      <c r="A688" t="s">
        <v>327</v>
      </c>
      <c r="B688" t="s">
        <v>806</v>
      </c>
      <c r="C688" t="s">
        <v>1057</v>
      </c>
      <c r="D688">
        <v>19.5</v>
      </c>
    </row>
    <row r="689" spans="1:4">
      <c r="A689" t="s">
        <v>683</v>
      </c>
      <c r="B689" t="s">
        <v>677</v>
      </c>
      <c r="C689" t="s">
        <v>1056</v>
      </c>
      <c r="D689">
        <v>15.91</v>
      </c>
    </row>
    <row r="690" spans="1:4">
      <c r="A690" t="s">
        <v>688</v>
      </c>
      <c r="B690" t="s">
        <v>677</v>
      </c>
      <c r="C690" t="s">
        <v>1056</v>
      </c>
      <c r="D690">
        <v>7.14</v>
      </c>
    </row>
    <row r="691" spans="1:4">
      <c r="A691" t="s">
        <v>689</v>
      </c>
      <c r="B691" t="s">
        <v>677</v>
      </c>
      <c r="C691" t="s">
        <v>1056</v>
      </c>
      <c r="D691">
        <v>15.13</v>
      </c>
    </row>
    <row r="692" spans="1:4">
      <c r="A692" t="s">
        <v>690</v>
      </c>
      <c r="B692" t="s">
        <v>677</v>
      </c>
      <c r="C692" t="s">
        <v>1056</v>
      </c>
      <c r="D692">
        <v>10.4</v>
      </c>
    </row>
    <row r="693" spans="1:4">
      <c r="A693" t="s">
        <v>691</v>
      </c>
      <c r="B693" t="s">
        <v>677</v>
      </c>
      <c r="C693" t="s">
        <v>1056</v>
      </c>
      <c r="D693">
        <v>15.61</v>
      </c>
    </row>
    <row r="694" spans="1:4">
      <c r="A694" t="s">
        <v>240</v>
      </c>
      <c r="B694" t="s">
        <v>30</v>
      </c>
      <c r="C694" t="s">
        <v>1053</v>
      </c>
      <c r="D694">
        <v>7.14</v>
      </c>
    </row>
    <row r="695" spans="1:4">
      <c r="A695" t="s">
        <v>257</v>
      </c>
      <c r="B695" t="s">
        <v>30</v>
      </c>
      <c r="C695" t="s">
        <v>1053</v>
      </c>
      <c r="D695">
        <v>6.3</v>
      </c>
    </row>
    <row r="696" spans="1:4">
      <c r="A696" t="s">
        <v>477</v>
      </c>
      <c r="B696" t="s">
        <v>478</v>
      </c>
      <c r="C696" t="s">
        <v>1054</v>
      </c>
      <c r="D696">
        <v>8.57</v>
      </c>
    </row>
    <row r="697" spans="1:4">
      <c r="A697" t="s">
        <v>631</v>
      </c>
      <c r="B697" t="s">
        <v>35</v>
      </c>
      <c r="C697" t="s">
        <v>1056</v>
      </c>
      <c r="D697">
        <v>18.940000000000001</v>
      </c>
    </row>
    <row r="698" spans="1:4">
      <c r="A698" t="s">
        <v>631</v>
      </c>
      <c r="B698" t="s">
        <v>630</v>
      </c>
      <c r="C698" t="s">
        <v>1055</v>
      </c>
      <c r="D698">
        <v>17.63</v>
      </c>
    </row>
    <row r="699" spans="1:4">
      <c r="A699" t="s">
        <v>168</v>
      </c>
      <c r="B699" t="s">
        <v>35</v>
      </c>
      <c r="C699" t="s">
        <v>1053</v>
      </c>
      <c r="D699">
        <v>11.25</v>
      </c>
    </row>
    <row r="700" spans="1:4">
      <c r="A700" t="s">
        <v>289</v>
      </c>
      <c r="B700" t="s">
        <v>35</v>
      </c>
      <c r="C700" t="s">
        <v>1053</v>
      </c>
      <c r="D700">
        <v>2.5</v>
      </c>
    </row>
    <row r="701" spans="1:4">
      <c r="A701" t="s">
        <v>303</v>
      </c>
      <c r="B701" t="s">
        <v>302</v>
      </c>
      <c r="C701" t="s">
        <v>1054</v>
      </c>
      <c r="D701">
        <v>19.420000000000002</v>
      </c>
    </row>
    <row r="702" spans="1:4">
      <c r="A702" t="s">
        <v>306</v>
      </c>
      <c r="B702" t="s">
        <v>302</v>
      </c>
      <c r="C702" t="s">
        <v>1054</v>
      </c>
      <c r="D702">
        <v>12.7</v>
      </c>
    </row>
    <row r="703" spans="1:4">
      <c r="A703" t="s">
        <v>309</v>
      </c>
      <c r="B703" t="s">
        <v>302</v>
      </c>
      <c r="C703" t="s">
        <v>1054</v>
      </c>
      <c r="D703">
        <v>13.62</v>
      </c>
    </row>
    <row r="704" spans="1:4">
      <c r="A704" t="s">
        <v>304</v>
      </c>
      <c r="B704" t="s">
        <v>302</v>
      </c>
      <c r="C704" t="s">
        <v>1054</v>
      </c>
      <c r="D704">
        <v>12.98</v>
      </c>
    </row>
    <row r="705" spans="1:4">
      <c r="A705" t="s">
        <v>861</v>
      </c>
      <c r="B705" t="s">
        <v>856</v>
      </c>
      <c r="C705" t="s">
        <v>1057</v>
      </c>
      <c r="D705">
        <v>19.27</v>
      </c>
    </row>
    <row r="706" spans="1:4">
      <c r="A706" t="s">
        <v>462</v>
      </c>
      <c r="B706" t="s">
        <v>635</v>
      </c>
      <c r="C706" t="s">
        <v>1055</v>
      </c>
      <c r="D706">
        <v>16.14</v>
      </c>
    </row>
    <row r="707" spans="1:4">
      <c r="A707" t="s">
        <v>462</v>
      </c>
      <c r="B707" t="s">
        <v>478</v>
      </c>
      <c r="C707" t="s">
        <v>1054</v>
      </c>
      <c r="D707">
        <v>12.06</v>
      </c>
    </row>
    <row r="708" spans="1:4">
      <c r="A708" t="s">
        <v>52</v>
      </c>
      <c r="B708" t="s">
        <v>873</v>
      </c>
      <c r="C708" t="s">
        <v>1057</v>
      </c>
      <c r="D708">
        <v>18.59</v>
      </c>
    </row>
    <row r="709" spans="1:4">
      <c r="A709" t="s">
        <v>52</v>
      </c>
      <c r="B709" t="s">
        <v>14</v>
      </c>
      <c r="C709" t="s">
        <v>1053</v>
      </c>
      <c r="D709">
        <v>18.3</v>
      </c>
    </row>
    <row r="710" spans="1:4">
      <c r="A710" t="s">
        <v>152</v>
      </c>
      <c r="B710" t="s">
        <v>873</v>
      </c>
      <c r="C710" t="s">
        <v>1057</v>
      </c>
      <c r="D710">
        <v>17.73</v>
      </c>
    </row>
    <row r="711" spans="1:4">
      <c r="A711" t="s">
        <v>152</v>
      </c>
      <c r="B711" t="s">
        <v>14</v>
      </c>
      <c r="C711" t="s">
        <v>1053</v>
      </c>
      <c r="D711">
        <v>12.08</v>
      </c>
    </row>
    <row r="712" spans="1:4">
      <c r="A712" t="s">
        <v>235</v>
      </c>
      <c r="B712" t="s">
        <v>873</v>
      </c>
      <c r="C712" t="s">
        <v>1057</v>
      </c>
      <c r="D712">
        <v>15</v>
      </c>
    </row>
    <row r="713" spans="1:4">
      <c r="A713" t="s">
        <v>235</v>
      </c>
      <c r="B713" t="s">
        <v>14</v>
      </c>
      <c r="C713" t="s">
        <v>1053</v>
      </c>
      <c r="D713">
        <v>7.33</v>
      </c>
    </row>
    <row r="714" spans="1:4">
      <c r="A714" t="s">
        <v>608</v>
      </c>
      <c r="B714" t="s">
        <v>594</v>
      </c>
      <c r="C714" t="s">
        <v>1055</v>
      </c>
      <c r="D714">
        <v>13.87</v>
      </c>
    </row>
    <row r="715" spans="1:4">
      <c r="A715" t="s">
        <v>387</v>
      </c>
      <c r="B715" t="s">
        <v>376</v>
      </c>
      <c r="C715" t="s">
        <v>1054</v>
      </c>
      <c r="D715">
        <v>8.33</v>
      </c>
    </row>
    <row r="716" spans="1:4">
      <c r="A716" t="s">
        <v>144</v>
      </c>
      <c r="B716" t="s">
        <v>11</v>
      </c>
      <c r="C716" t="s">
        <v>1053</v>
      </c>
      <c r="D716">
        <v>12.45</v>
      </c>
    </row>
    <row r="717" spans="1:4">
      <c r="A717" t="s">
        <v>409</v>
      </c>
      <c r="B717" t="s">
        <v>392</v>
      </c>
      <c r="C717" t="s">
        <v>1054</v>
      </c>
      <c r="D717">
        <v>10</v>
      </c>
    </row>
    <row r="718" spans="1:4">
      <c r="A718" t="s">
        <v>415</v>
      </c>
      <c r="B718" t="s">
        <v>392</v>
      </c>
      <c r="C718" t="s">
        <v>1054</v>
      </c>
      <c r="D718">
        <v>5</v>
      </c>
    </row>
    <row r="719" spans="1:4">
      <c r="A719" t="s">
        <v>991</v>
      </c>
      <c r="B719" t="s">
        <v>983</v>
      </c>
      <c r="C719" t="s">
        <v>1058</v>
      </c>
      <c r="D719">
        <v>11.11</v>
      </c>
    </row>
    <row r="720" spans="1:4">
      <c r="A720" t="s">
        <v>859</v>
      </c>
      <c r="B720" t="s">
        <v>856</v>
      </c>
      <c r="C720" t="s">
        <v>1057</v>
      </c>
      <c r="D720">
        <v>21.81</v>
      </c>
    </row>
    <row r="721" spans="1:4">
      <c r="A721" t="s">
        <v>866</v>
      </c>
      <c r="B721" t="s">
        <v>856</v>
      </c>
      <c r="C721" t="s">
        <v>1057</v>
      </c>
      <c r="D721">
        <v>14.78</v>
      </c>
    </row>
    <row r="722" spans="1:4">
      <c r="A722" t="s">
        <v>207</v>
      </c>
      <c r="B722" t="s">
        <v>50</v>
      </c>
      <c r="C722" t="s">
        <v>1053</v>
      </c>
      <c r="D722">
        <f>(460/1500)*30</f>
        <v>9.1999999999999993</v>
      </c>
    </row>
    <row r="723" spans="1:4">
      <c r="A723" t="s">
        <v>680</v>
      </c>
      <c r="B723" t="s">
        <v>677</v>
      </c>
      <c r="C723" t="s">
        <v>1056</v>
      </c>
      <c r="D723">
        <v>13.91</v>
      </c>
    </row>
    <row r="724" spans="1:4">
      <c r="A724" t="s">
        <v>459</v>
      </c>
      <c r="B724" t="s">
        <v>478</v>
      </c>
      <c r="C724" t="s">
        <v>1054</v>
      </c>
      <c r="D724">
        <v>16.100000000000001</v>
      </c>
    </row>
    <row r="725" spans="1:4">
      <c r="A725" t="s">
        <v>464</v>
      </c>
      <c r="B725" t="s">
        <v>478</v>
      </c>
      <c r="C725" t="s">
        <v>1054</v>
      </c>
      <c r="D725">
        <v>9.09</v>
      </c>
    </row>
    <row r="726" spans="1:4">
      <c r="A726" t="s">
        <v>965</v>
      </c>
      <c r="B726" t="s">
        <v>956</v>
      </c>
      <c r="C726" t="s">
        <v>1058</v>
      </c>
      <c r="D726">
        <v>11.18</v>
      </c>
    </row>
    <row r="727" spans="1:4">
      <c r="A727" t="s">
        <v>957</v>
      </c>
      <c r="B727" t="s">
        <v>956</v>
      </c>
      <c r="C727" t="s">
        <v>1058</v>
      </c>
      <c r="D727">
        <v>24.18</v>
      </c>
    </row>
    <row r="728" spans="1:4">
      <c r="A728" t="s">
        <v>964</v>
      </c>
      <c r="B728" t="s">
        <v>956</v>
      </c>
      <c r="C728" t="s">
        <v>1058</v>
      </c>
      <c r="D728">
        <v>14.6</v>
      </c>
    </row>
    <row r="729" spans="1:4">
      <c r="A729" t="s">
        <v>821</v>
      </c>
      <c r="B729" t="s">
        <v>814</v>
      </c>
      <c r="C729" t="s">
        <v>1057</v>
      </c>
      <c r="D729">
        <v>3.85</v>
      </c>
    </row>
    <row r="730" spans="1:4">
      <c r="A730" t="s">
        <v>825</v>
      </c>
      <c r="B730" t="s">
        <v>814</v>
      </c>
      <c r="C730" t="s">
        <v>1057</v>
      </c>
      <c r="D730">
        <v>5.62</v>
      </c>
    </row>
    <row r="731" spans="1:4">
      <c r="A731" t="s">
        <v>870</v>
      </c>
      <c r="B731" t="s">
        <v>856</v>
      </c>
      <c r="C731" t="s">
        <v>1057</v>
      </c>
      <c r="D731">
        <v>14.23</v>
      </c>
    </row>
    <row r="732" spans="1:4">
      <c r="A732" t="s">
        <v>933</v>
      </c>
      <c r="B732" t="s">
        <v>931</v>
      </c>
      <c r="C732" t="s">
        <v>1058</v>
      </c>
      <c r="D732">
        <v>12.42</v>
      </c>
    </row>
    <row r="733" spans="1:4">
      <c r="A733" t="s">
        <v>936</v>
      </c>
      <c r="B733" t="s">
        <v>931</v>
      </c>
      <c r="C733" t="s">
        <v>1058</v>
      </c>
      <c r="D733">
        <v>9.1300000000000008</v>
      </c>
    </row>
    <row r="734" spans="1:4">
      <c r="A734" t="s">
        <v>535</v>
      </c>
      <c r="B734" t="s">
        <v>979</v>
      </c>
      <c r="C734" t="s">
        <v>1058</v>
      </c>
      <c r="D734">
        <v>18.850000000000001</v>
      </c>
    </row>
    <row r="735" spans="1:4">
      <c r="A735" t="s">
        <v>535</v>
      </c>
      <c r="B735" t="s">
        <v>532</v>
      </c>
      <c r="C735" t="s">
        <v>1055</v>
      </c>
      <c r="D735">
        <v>18.82</v>
      </c>
    </row>
    <row r="736" spans="1:4">
      <c r="A736" t="s">
        <v>539</v>
      </c>
      <c r="B736" t="s">
        <v>979</v>
      </c>
      <c r="C736" t="s">
        <v>1058</v>
      </c>
      <c r="D736">
        <v>14.6</v>
      </c>
    </row>
    <row r="737" spans="1:4">
      <c r="A737" t="s">
        <v>539</v>
      </c>
      <c r="B737" t="s">
        <v>532</v>
      </c>
      <c r="C737" t="s">
        <v>1055</v>
      </c>
      <c r="D737">
        <v>13.73</v>
      </c>
    </row>
    <row r="738" spans="1:4">
      <c r="A738" t="s">
        <v>1039</v>
      </c>
      <c r="B738" t="s">
        <v>1033</v>
      </c>
      <c r="C738" t="s">
        <v>1058</v>
      </c>
      <c r="D738">
        <v>10</v>
      </c>
    </row>
    <row r="739" spans="1:4">
      <c r="A739" t="s">
        <v>1047</v>
      </c>
      <c r="B739" t="s">
        <v>1033</v>
      </c>
      <c r="C739" t="s">
        <v>1058</v>
      </c>
      <c r="D739">
        <v>5.76</v>
      </c>
    </row>
    <row r="740" spans="1:4">
      <c r="A740" t="s">
        <v>884</v>
      </c>
      <c r="B740" t="s">
        <v>880</v>
      </c>
      <c r="C740" t="s">
        <v>1057</v>
      </c>
      <c r="D740">
        <v>17.03</v>
      </c>
    </row>
    <row r="741" spans="1:4">
      <c r="A741" t="s">
        <v>886</v>
      </c>
      <c r="B741" t="s">
        <v>880</v>
      </c>
      <c r="C741" t="s">
        <v>1057</v>
      </c>
      <c r="D741">
        <v>15.8</v>
      </c>
    </row>
    <row r="742" spans="1:4">
      <c r="A742" t="s">
        <v>367</v>
      </c>
      <c r="B742" t="s">
        <v>354</v>
      </c>
      <c r="C742" t="s">
        <v>1054</v>
      </c>
      <c r="D742">
        <v>10.85</v>
      </c>
    </row>
    <row r="743" spans="1:4">
      <c r="A743" t="s">
        <v>533</v>
      </c>
      <c r="B743" t="s">
        <v>532</v>
      </c>
      <c r="C743" t="s">
        <v>1055</v>
      </c>
      <c r="D743">
        <v>18.100000000000001</v>
      </c>
    </row>
    <row r="744" spans="1:4">
      <c r="A744" t="s">
        <v>533</v>
      </c>
      <c r="B744" t="s">
        <v>979</v>
      </c>
      <c r="C744" t="s">
        <v>1058</v>
      </c>
      <c r="D744">
        <v>16.36</v>
      </c>
    </row>
    <row r="745" spans="1:4">
      <c r="A745" t="s">
        <v>543</v>
      </c>
      <c r="B745" t="s">
        <v>979</v>
      </c>
      <c r="C745" t="s">
        <v>1058</v>
      </c>
      <c r="D745">
        <v>9.31</v>
      </c>
    </row>
    <row r="746" spans="1:4">
      <c r="A746" t="s">
        <v>543</v>
      </c>
      <c r="B746" t="s">
        <v>532</v>
      </c>
      <c r="C746" t="s">
        <v>1055</v>
      </c>
      <c r="D746">
        <v>9.17</v>
      </c>
    </row>
    <row r="747" spans="1:4">
      <c r="A747" t="s">
        <v>538</v>
      </c>
      <c r="B747" t="s">
        <v>532</v>
      </c>
      <c r="C747" t="s">
        <v>1055</v>
      </c>
      <c r="D747">
        <v>15.28</v>
      </c>
    </row>
    <row r="748" spans="1:4">
      <c r="A748" t="s">
        <v>538</v>
      </c>
      <c r="B748" t="s">
        <v>979</v>
      </c>
      <c r="C748" t="s">
        <v>1058</v>
      </c>
      <c r="D748">
        <v>11.21</v>
      </c>
    </row>
    <row r="749" spans="1:4">
      <c r="A749" t="s">
        <v>808</v>
      </c>
      <c r="B749" t="s">
        <v>806</v>
      </c>
      <c r="C749" t="s">
        <v>1057</v>
      </c>
      <c r="D749">
        <v>12.58</v>
      </c>
    </row>
    <row r="750" spans="1:4">
      <c r="A750" t="s">
        <v>350</v>
      </c>
      <c r="B750" t="s">
        <v>349</v>
      </c>
      <c r="C750" t="s">
        <v>1054</v>
      </c>
      <c r="D750">
        <v>11.76</v>
      </c>
    </row>
    <row r="751" spans="1:4">
      <c r="A751" t="s">
        <v>115</v>
      </c>
      <c r="B751" t="s">
        <v>23</v>
      </c>
      <c r="C751" t="s">
        <v>1053</v>
      </c>
      <c r="D751">
        <v>13.71</v>
      </c>
    </row>
    <row r="752" spans="1:4">
      <c r="A752" t="s">
        <v>115</v>
      </c>
      <c r="B752" t="s">
        <v>326</v>
      </c>
      <c r="C752" t="s">
        <v>1054</v>
      </c>
      <c r="D752">
        <v>12.8</v>
      </c>
    </row>
    <row r="753" spans="1:4">
      <c r="A753" t="s">
        <v>140</v>
      </c>
      <c r="B753" t="s">
        <v>101</v>
      </c>
      <c r="C753" t="s">
        <v>1053</v>
      </c>
      <c r="D753">
        <v>12.56</v>
      </c>
    </row>
    <row r="754" spans="1:4">
      <c r="A754" t="s">
        <v>408</v>
      </c>
      <c r="B754" t="s">
        <v>392</v>
      </c>
      <c r="C754" t="s">
        <v>1054</v>
      </c>
      <c r="D754">
        <v>13</v>
      </c>
    </row>
    <row r="755" spans="1:4">
      <c r="A755" t="s">
        <v>413</v>
      </c>
      <c r="B755" t="s">
        <v>392</v>
      </c>
      <c r="C755" t="s">
        <v>1054</v>
      </c>
      <c r="D755">
        <v>9.7899999999999991</v>
      </c>
    </row>
    <row r="756" spans="1:4">
      <c r="A756" t="s">
        <v>416</v>
      </c>
      <c r="B756" t="s">
        <v>392</v>
      </c>
      <c r="C756" t="s">
        <v>1054</v>
      </c>
      <c r="D756">
        <v>5</v>
      </c>
    </row>
    <row r="757" spans="1:4">
      <c r="A757" t="s">
        <v>534</v>
      </c>
      <c r="B757" t="s">
        <v>979</v>
      </c>
      <c r="C757" t="s">
        <v>1058</v>
      </c>
      <c r="D757">
        <v>18.739999999999998</v>
      </c>
    </row>
    <row r="758" spans="1:4">
      <c r="A758" t="s">
        <v>534</v>
      </c>
      <c r="B758" t="s">
        <v>532</v>
      </c>
      <c r="C758" t="s">
        <v>1055</v>
      </c>
      <c r="D758">
        <v>18.53</v>
      </c>
    </row>
    <row r="759" spans="1:4">
      <c r="A759" t="s">
        <v>540</v>
      </c>
      <c r="B759" t="s">
        <v>532</v>
      </c>
      <c r="C759" t="s">
        <v>1055</v>
      </c>
      <c r="D759">
        <v>14.85</v>
      </c>
    </row>
    <row r="760" spans="1:4">
      <c r="A760" t="s">
        <v>540</v>
      </c>
      <c r="B760" t="s">
        <v>979</v>
      </c>
      <c r="C760" t="s">
        <v>1058</v>
      </c>
      <c r="D760">
        <v>14.39</v>
      </c>
    </row>
    <row r="761" spans="1:4">
      <c r="A761" t="s">
        <v>1027</v>
      </c>
      <c r="B761" t="s">
        <v>1024</v>
      </c>
      <c r="C761" t="s">
        <v>1058</v>
      </c>
      <c r="D761">
        <v>12.33</v>
      </c>
    </row>
    <row r="762" spans="1:4">
      <c r="A762" t="s">
        <v>1032</v>
      </c>
      <c r="B762" t="s">
        <v>1024</v>
      </c>
      <c r="C762" t="s">
        <v>1058</v>
      </c>
      <c r="D762">
        <v>8.24</v>
      </c>
    </row>
    <row r="763" spans="1:4">
      <c r="A763" t="s">
        <v>971</v>
      </c>
      <c r="B763" t="s">
        <v>970</v>
      </c>
      <c r="C763" t="s">
        <v>1058</v>
      </c>
      <c r="D763">
        <v>17.29</v>
      </c>
    </row>
    <row r="764" spans="1:4">
      <c r="A764" t="s">
        <v>182</v>
      </c>
      <c r="B764" t="s">
        <v>39</v>
      </c>
      <c r="C764" t="s">
        <v>1053</v>
      </c>
      <c r="D764">
        <v>10.32</v>
      </c>
    </row>
    <row r="765" spans="1:4">
      <c r="A765" t="s">
        <v>228</v>
      </c>
      <c r="B765" t="s">
        <v>39</v>
      </c>
      <c r="C765" t="s">
        <v>1053</v>
      </c>
      <c r="D765">
        <v>8</v>
      </c>
    </row>
    <row r="766" spans="1:4">
      <c r="A766" t="s">
        <v>103</v>
      </c>
      <c r="B766" t="s">
        <v>39</v>
      </c>
      <c r="C766" t="s">
        <v>1053</v>
      </c>
      <c r="D766">
        <v>14.4</v>
      </c>
    </row>
    <row r="767" spans="1:4">
      <c r="A767" t="s">
        <v>103</v>
      </c>
      <c r="B767" t="s">
        <v>972</v>
      </c>
      <c r="C767" t="s">
        <v>1058</v>
      </c>
      <c r="D767">
        <v>14</v>
      </c>
    </row>
    <row r="768" spans="1:4">
      <c r="A768" t="s">
        <v>139</v>
      </c>
      <c r="B768" t="s">
        <v>972</v>
      </c>
      <c r="C768" t="s">
        <v>1058</v>
      </c>
      <c r="D768">
        <v>17.32</v>
      </c>
    </row>
    <row r="769" spans="1:4">
      <c r="A769" t="s">
        <v>139</v>
      </c>
      <c r="B769" t="s">
        <v>39</v>
      </c>
      <c r="C769" t="s">
        <v>1053</v>
      </c>
      <c r="D769">
        <v>12.67</v>
      </c>
    </row>
    <row r="770" spans="1:4">
      <c r="A770" t="s">
        <v>449</v>
      </c>
      <c r="B770" t="s">
        <v>441</v>
      </c>
      <c r="C770" t="s">
        <v>1054</v>
      </c>
      <c r="D770">
        <v>8.06</v>
      </c>
    </row>
    <row r="771" spans="1:4">
      <c r="A771" t="s">
        <v>33</v>
      </c>
      <c r="B771" t="s">
        <v>970</v>
      </c>
      <c r="C771" t="s">
        <v>1058</v>
      </c>
      <c r="D771">
        <v>22.69</v>
      </c>
    </row>
    <row r="772" spans="1:4">
      <c r="A772" t="s">
        <v>33</v>
      </c>
      <c r="B772" t="s">
        <v>4</v>
      </c>
      <c r="C772" t="s">
        <v>1053</v>
      </c>
      <c r="D772">
        <v>20.04</v>
      </c>
    </row>
    <row r="773" spans="1:4">
      <c r="A773" t="s">
        <v>177</v>
      </c>
      <c r="B773" t="s">
        <v>970</v>
      </c>
      <c r="C773" t="s">
        <v>1058</v>
      </c>
      <c r="D773">
        <v>15.9</v>
      </c>
    </row>
    <row r="774" spans="1:4">
      <c r="A774" t="s">
        <v>177</v>
      </c>
      <c r="B774" t="s">
        <v>4</v>
      </c>
      <c r="C774" t="s">
        <v>1053</v>
      </c>
      <c r="D774">
        <v>10.43</v>
      </c>
    </row>
    <row r="775" spans="1:4">
      <c r="A775" t="s">
        <v>191</v>
      </c>
      <c r="B775" t="s">
        <v>4</v>
      </c>
      <c r="C775" t="s">
        <v>1053</v>
      </c>
      <c r="D775">
        <v>9.75</v>
      </c>
    </row>
    <row r="776" spans="1:4">
      <c r="A776" t="s">
        <v>206</v>
      </c>
      <c r="B776" t="s">
        <v>4</v>
      </c>
      <c r="C776" t="s">
        <v>1053</v>
      </c>
      <c r="D776">
        <v>9.23</v>
      </c>
    </row>
    <row r="777" spans="1:4">
      <c r="A777" t="s">
        <v>1015</v>
      </c>
      <c r="B777" t="s">
        <v>1014</v>
      </c>
      <c r="C777" t="s">
        <v>1058</v>
      </c>
      <c r="D777">
        <v>21.63</v>
      </c>
    </row>
    <row r="778" spans="1:4">
      <c r="A778" t="s">
        <v>1018</v>
      </c>
      <c r="B778" t="s">
        <v>1014</v>
      </c>
      <c r="C778" t="s">
        <v>1058</v>
      </c>
      <c r="D778">
        <v>14.25</v>
      </c>
    </row>
    <row r="779" spans="1:4">
      <c r="A779" t="s">
        <v>756</v>
      </c>
      <c r="B779" t="s">
        <v>745</v>
      </c>
      <c r="C779" t="s">
        <v>1056</v>
      </c>
      <c r="D779">
        <v>11.61</v>
      </c>
    </row>
    <row r="780" spans="1:4">
      <c r="A780" t="s">
        <v>579</v>
      </c>
      <c r="B780" t="s">
        <v>573</v>
      </c>
      <c r="C780" t="s">
        <v>1055</v>
      </c>
      <c r="D780">
        <v>15.22</v>
      </c>
    </row>
    <row r="781" spans="1:4">
      <c r="A781" t="s">
        <v>577</v>
      </c>
      <c r="B781" t="s">
        <v>573</v>
      </c>
      <c r="C781" t="s">
        <v>1055</v>
      </c>
      <c r="D781">
        <v>16.27</v>
      </c>
    </row>
    <row r="782" spans="1:4">
      <c r="A782" t="s">
        <v>559</v>
      </c>
      <c r="B782" t="s">
        <v>557</v>
      </c>
      <c r="C782" t="s">
        <v>1055</v>
      </c>
      <c r="D782">
        <v>11.49</v>
      </c>
    </row>
    <row r="783" spans="1:4">
      <c r="A783" t="s">
        <v>87</v>
      </c>
      <c r="B783" t="s">
        <v>972</v>
      </c>
      <c r="C783" t="s">
        <v>1058</v>
      </c>
      <c r="D783">
        <v>16.079999999999998</v>
      </c>
    </row>
    <row r="784" spans="1:4">
      <c r="A784" t="s">
        <v>87</v>
      </c>
      <c r="B784" t="s">
        <v>39</v>
      </c>
      <c r="C784" t="s">
        <v>1053</v>
      </c>
      <c r="D784">
        <v>15.18</v>
      </c>
    </row>
    <row r="785" spans="1:4">
      <c r="A785" t="s">
        <v>87</v>
      </c>
      <c r="B785" t="s">
        <v>557</v>
      </c>
      <c r="C785" t="s">
        <v>1055</v>
      </c>
      <c r="D785">
        <v>11.03</v>
      </c>
    </row>
    <row r="786" spans="1:4">
      <c r="A786" t="s">
        <v>151</v>
      </c>
      <c r="B786" t="s">
        <v>972</v>
      </c>
      <c r="C786" t="s">
        <v>1058</v>
      </c>
      <c r="D786">
        <v>13.43</v>
      </c>
    </row>
    <row r="787" spans="1:4">
      <c r="A787" t="s">
        <v>151</v>
      </c>
      <c r="B787" t="s">
        <v>39</v>
      </c>
      <c r="C787" t="s">
        <v>1053</v>
      </c>
      <c r="D787">
        <v>12.08</v>
      </c>
    </row>
    <row r="788" spans="1:4">
      <c r="A788" t="s">
        <v>151</v>
      </c>
      <c r="B788" t="s">
        <v>557</v>
      </c>
      <c r="C788" t="s">
        <v>1055</v>
      </c>
      <c r="D788">
        <v>11.43</v>
      </c>
    </row>
    <row r="789" spans="1:4">
      <c r="A789" t="s">
        <v>211</v>
      </c>
      <c r="B789" t="s">
        <v>972</v>
      </c>
      <c r="C789" t="s">
        <v>1058</v>
      </c>
      <c r="D789">
        <v>11.13</v>
      </c>
    </row>
    <row r="790" spans="1:4">
      <c r="A790" t="s">
        <v>211</v>
      </c>
      <c r="B790" t="s">
        <v>39</v>
      </c>
      <c r="C790" t="s">
        <v>1053</v>
      </c>
      <c r="D790">
        <v>8.77</v>
      </c>
    </row>
    <row r="791" spans="1:4">
      <c r="A791" t="s">
        <v>211</v>
      </c>
      <c r="B791" t="s">
        <v>557</v>
      </c>
      <c r="C791" t="s">
        <v>1055</v>
      </c>
      <c r="D791">
        <v>5.91</v>
      </c>
    </row>
    <row r="792" spans="1:4">
      <c r="A792" t="s">
        <v>269</v>
      </c>
      <c r="B792" t="s">
        <v>972</v>
      </c>
      <c r="C792" t="s">
        <v>1058</v>
      </c>
      <c r="D792">
        <v>6.92</v>
      </c>
    </row>
    <row r="793" spans="1:4">
      <c r="A793" t="s">
        <v>269</v>
      </c>
      <c r="B793" t="s">
        <v>39</v>
      </c>
      <c r="C793" t="s">
        <v>1053</v>
      </c>
      <c r="D793">
        <v>5.29</v>
      </c>
    </row>
    <row r="794" spans="1:4">
      <c r="A794" t="s">
        <v>899</v>
      </c>
      <c r="B794" t="s">
        <v>898</v>
      </c>
      <c r="C794" t="s">
        <v>1058</v>
      </c>
      <c r="D794">
        <v>15.82</v>
      </c>
    </row>
    <row r="795" spans="1:4">
      <c r="A795" t="s">
        <v>575</v>
      </c>
      <c r="B795" t="s">
        <v>573</v>
      </c>
      <c r="C795" t="s">
        <v>1055</v>
      </c>
      <c r="D795">
        <v>16.87</v>
      </c>
    </row>
    <row r="796" spans="1:4">
      <c r="A796" t="s">
        <v>1028</v>
      </c>
      <c r="B796" t="s">
        <v>1024</v>
      </c>
      <c r="C796" t="s">
        <v>1058</v>
      </c>
      <c r="D796">
        <v>11.49</v>
      </c>
    </row>
    <row r="797" spans="1:4">
      <c r="A797" t="s">
        <v>300</v>
      </c>
      <c r="B797" t="s">
        <v>292</v>
      </c>
      <c r="C797" t="s">
        <v>1054</v>
      </c>
      <c r="D797">
        <v>8.0299999999999994</v>
      </c>
    </row>
    <row r="798" spans="1:4">
      <c r="A798" t="s">
        <v>456</v>
      </c>
      <c r="B798" t="s">
        <v>441</v>
      </c>
      <c r="C798" t="s">
        <v>1054</v>
      </c>
      <c r="D798">
        <v>8.43</v>
      </c>
    </row>
    <row r="799" spans="1:4">
      <c r="A799" t="s">
        <v>961</v>
      </c>
      <c r="B799" t="s">
        <v>956</v>
      </c>
      <c r="C799" t="s">
        <v>1058</v>
      </c>
      <c r="D799">
        <v>16.440000000000001</v>
      </c>
    </row>
    <row r="800" spans="1:4">
      <c r="A800" t="s">
        <v>969</v>
      </c>
      <c r="B800" t="s">
        <v>956</v>
      </c>
      <c r="C800" t="s">
        <v>1058</v>
      </c>
      <c r="D800">
        <v>8.92</v>
      </c>
    </row>
    <row r="801" spans="1:4">
      <c r="A801" t="s">
        <v>273</v>
      </c>
      <c r="B801" t="s">
        <v>48</v>
      </c>
      <c r="C801" t="s">
        <v>1053</v>
      </c>
      <c r="D801">
        <v>4.75</v>
      </c>
    </row>
    <row r="802" spans="1:4">
      <c r="A802" t="s">
        <v>465</v>
      </c>
      <c r="B802" t="s">
        <v>635</v>
      </c>
      <c r="C802" t="s">
        <v>1055</v>
      </c>
      <c r="D802">
        <v>14.51</v>
      </c>
    </row>
    <row r="803" spans="1:4">
      <c r="A803" t="s">
        <v>465</v>
      </c>
      <c r="B803" t="s">
        <v>478</v>
      </c>
      <c r="C803" t="s">
        <v>1054</v>
      </c>
      <c r="D803">
        <v>9.6999999999999993</v>
      </c>
    </row>
    <row r="804" spans="1:4">
      <c r="A804" t="s">
        <v>614</v>
      </c>
      <c r="B804" t="s">
        <v>905</v>
      </c>
      <c r="C804" t="s">
        <v>1058</v>
      </c>
      <c r="D804">
        <v>14.84</v>
      </c>
    </row>
    <row r="805" spans="1:4">
      <c r="A805" t="s">
        <v>614</v>
      </c>
      <c r="B805" t="s">
        <v>763</v>
      </c>
      <c r="C805" t="s">
        <v>1056</v>
      </c>
      <c r="D805">
        <v>11.87</v>
      </c>
    </row>
    <row r="806" spans="1:4">
      <c r="A806" t="s">
        <v>614</v>
      </c>
      <c r="B806" t="s">
        <v>594</v>
      </c>
      <c r="C806" t="s">
        <v>1055</v>
      </c>
      <c r="D806">
        <v>9.75</v>
      </c>
    </row>
    <row r="807" spans="1:4">
      <c r="A807" t="s">
        <v>959</v>
      </c>
      <c r="B807" t="s">
        <v>956</v>
      </c>
      <c r="C807" t="s">
        <v>1058</v>
      </c>
      <c r="D807">
        <v>15.78</v>
      </c>
    </row>
    <row r="808" spans="1:4">
      <c r="A808" t="s">
        <v>966</v>
      </c>
      <c r="B808" t="s">
        <v>956</v>
      </c>
      <c r="C808" t="s">
        <v>1058</v>
      </c>
      <c r="D808">
        <v>8.9600000000000009</v>
      </c>
    </row>
    <row r="809" spans="1:4">
      <c r="A809" t="s">
        <v>869</v>
      </c>
      <c r="B809" t="s">
        <v>856</v>
      </c>
      <c r="C809" t="s">
        <v>1057</v>
      </c>
      <c r="D809">
        <v>14.27</v>
      </c>
    </row>
    <row r="810" spans="1:4">
      <c r="A810" t="s">
        <v>816</v>
      </c>
      <c r="B810" t="s">
        <v>814</v>
      </c>
      <c r="C810" t="s">
        <v>1057</v>
      </c>
      <c r="D810">
        <v>14.53</v>
      </c>
    </row>
    <row r="811" spans="1:4">
      <c r="A811" t="s">
        <v>96</v>
      </c>
      <c r="B811" t="s">
        <v>50</v>
      </c>
      <c r="C811" t="s">
        <v>1053</v>
      </c>
      <c r="D811">
        <f>(1580/3240)*30</f>
        <v>14.62962962962963</v>
      </c>
    </row>
    <row r="812" spans="1:4">
      <c r="A812" t="s">
        <v>1043</v>
      </c>
      <c r="B812" t="s">
        <v>1033</v>
      </c>
      <c r="C812" t="s">
        <v>1058</v>
      </c>
      <c r="D812">
        <v>10.26</v>
      </c>
    </row>
    <row r="813" spans="1:4">
      <c r="A813" t="s">
        <v>1000</v>
      </c>
      <c r="B813" t="s">
        <v>993</v>
      </c>
      <c r="C813" t="s">
        <v>1058</v>
      </c>
      <c r="D813">
        <v>12.11</v>
      </c>
    </row>
    <row r="814" spans="1:4">
      <c r="A814" t="s">
        <v>536</v>
      </c>
      <c r="B814" t="s">
        <v>532</v>
      </c>
      <c r="C814" t="s">
        <v>1055</v>
      </c>
      <c r="D814">
        <v>14.73</v>
      </c>
    </row>
    <row r="815" spans="1:4">
      <c r="A815" t="s">
        <v>89</v>
      </c>
      <c r="B815" t="s">
        <v>14</v>
      </c>
      <c r="C815" t="s">
        <v>1053</v>
      </c>
      <c r="D815">
        <v>15</v>
      </c>
    </row>
    <row r="816" spans="1:4">
      <c r="A816" t="s">
        <v>89</v>
      </c>
      <c r="B816" t="s">
        <v>376</v>
      </c>
      <c r="C816" t="s">
        <v>1054</v>
      </c>
      <c r="D816">
        <v>12.95</v>
      </c>
    </row>
    <row r="817" spans="1:4">
      <c r="A817" t="s">
        <v>70</v>
      </c>
      <c r="B817" t="s">
        <v>828</v>
      </c>
      <c r="C817" t="s">
        <v>1057</v>
      </c>
      <c r="D817">
        <v>20.36</v>
      </c>
    </row>
    <row r="818" spans="1:4">
      <c r="A818" t="s">
        <v>70</v>
      </c>
      <c r="B818" t="s">
        <v>625</v>
      </c>
      <c r="C818" t="s">
        <v>1055</v>
      </c>
      <c r="D818">
        <v>19.38</v>
      </c>
    </row>
    <row r="819" spans="1:4">
      <c r="A819" t="s">
        <v>70</v>
      </c>
      <c r="B819" t="s">
        <v>342</v>
      </c>
      <c r="C819" t="s">
        <v>1054</v>
      </c>
      <c r="D819">
        <v>19.170000000000002</v>
      </c>
    </row>
    <row r="820" spans="1:4">
      <c r="A820" t="s">
        <v>70</v>
      </c>
      <c r="B820" t="s">
        <v>21</v>
      </c>
      <c r="C820" t="s">
        <v>1053</v>
      </c>
      <c r="D820">
        <v>16.71</v>
      </c>
    </row>
    <row r="821" spans="1:4">
      <c r="A821" t="s">
        <v>185</v>
      </c>
      <c r="B821" t="s">
        <v>342</v>
      </c>
      <c r="C821" t="s">
        <v>1054</v>
      </c>
      <c r="D821">
        <v>15.72</v>
      </c>
    </row>
    <row r="822" spans="1:4">
      <c r="A822" t="s">
        <v>185</v>
      </c>
      <c r="B822" t="s">
        <v>828</v>
      </c>
      <c r="C822" t="s">
        <v>1057</v>
      </c>
      <c r="D822">
        <v>15</v>
      </c>
    </row>
    <row r="823" spans="1:4">
      <c r="A823" t="s">
        <v>185</v>
      </c>
      <c r="B823" t="s">
        <v>625</v>
      </c>
      <c r="C823" t="s">
        <v>1055</v>
      </c>
      <c r="D823">
        <v>14.75</v>
      </c>
    </row>
    <row r="824" spans="1:4">
      <c r="A824" t="s">
        <v>185</v>
      </c>
      <c r="B824" t="s">
        <v>21</v>
      </c>
      <c r="C824" t="s">
        <v>1053</v>
      </c>
      <c r="D824">
        <v>10.18</v>
      </c>
    </row>
    <row r="825" spans="1:4">
      <c r="A825" t="s">
        <v>627</v>
      </c>
      <c r="B825" t="s">
        <v>625</v>
      </c>
      <c r="C825" t="s">
        <v>1055</v>
      </c>
      <c r="D825">
        <v>10.199999999999999</v>
      </c>
    </row>
    <row r="826" spans="1:4">
      <c r="A826" t="s">
        <v>98</v>
      </c>
      <c r="B826" t="s">
        <v>6</v>
      </c>
      <c r="C826" t="s">
        <v>1053</v>
      </c>
      <c r="D826">
        <v>14.53</v>
      </c>
    </row>
    <row r="827" spans="1:4">
      <c r="A827" t="s">
        <v>847</v>
      </c>
      <c r="B827" t="s">
        <v>855</v>
      </c>
      <c r="C827" t="s">
        <v>1057</v>
      </c>
      <c r="D827">
        <v>10.75</v>
      </c>
    </row>
    <row r="828" spans="1:4">
      <c r="A828" t="s">
        <v>190</v>
      </c>
      <c r="B828" t="s">
        <v>50</v>
      </c>
      <c r="C828" t="s">
        <v>1053</v>
      </c>
      <c r="D828">
        <f>(640/1950)*30</f>
        <v>9.8461538461538467</v>
      </c>
    </row>
    <row r="829" spans="1:4">
      <c r="A829" t="s">
        <v>389</v>
      </c>
      <c r="B829" t="s">
        <v>376</v>
      </c>
      <c r="C829" t="s">
        <v>1054</v>
      </c>
      <c r="D829">
        <v>10.36</v>
      </c>
    </row>
    <row r="830" spans="1:4">
      <c r="A830" t="s">
        <v>815</v>
      </c>
      <c r="B830" t="s">
        <v>814</v>
      </c>
      <c r="C830" t="s">
        <v>1057</v>
      </c>
      <c r="D830">
        <v>22.56</v>
      </c>
    </row>
    <row r="831" spans="1:4">
      <c r="A831" t="s">
        <v>393</v>
      </c>
      <c r="B831" t="s">
        <v>392</v>
      </c>
      <c r="C831" t="s">
        <v>1054</v>
      </c>
      <c r="D831">
        <v>22.48</v>
      </c>
    </row>
    <row r="832" spans="1:4">
      <c r="A832" t="s">
        <v>393</v>
      </c>
      <c r="B832" t="s">
        <v>651</v>
      </c>
      <c r="C832" t="s">
        <v>1056</v>
      </c>
      <c r="D832">
        <v>22.19</v>
      </c>
    </row>
    <row r="833" spans="1:4">
      <c r="A833" t="s">
        <v>393</v>
      </c>
      <c r="B833" t="s">
        <v>983</v>
      </c>
      <c r="C833" t="s">
        <v>1058</v>
      </c>
      <c r="D833">
        <v>21.88</v>
      </c>
    </row>
    <row r="834" spans="1:4">
      <c r="A834" t="s">
        <v>655</v>
      </c>
      <c r="B834" t="s">
        <v>983</v>
      </c>
      <c r="C834" t="s">
        <v>1058</v>
      </c>
      <c r="D834">
        <v>17.77</v>
      </c>
    </row>
    <row r="835" spans="1:4">
      <c r="A835" t="s">
        <v>655</v>
      </c>
      <c r="B835" t="s">
        <v>651</v>
      </c>
      <c r="C835" t="s">
        <v>1056</v>
      </c>
      <c r="D835">
        <v>17.100000000000001</v>
      </c>
    </row>
    <row r="836" spans="1:4">
      <c r="A836" t="s">
        <v>422</v>
      </c>
      <c r="B836" t="s">
        <v>418</v>
      </c>
      <c r="C836" t="s">
        <v>1054</v>
      </c>
      <c r="D836">
        <v>11.13</v>
      </c>
    </row>
    <row r="837" spans="1:4">
      <c r="A837" t="s">
        <v>427</v>
      </c>
      <c r="B837" t="s">
        <v>418</v>
      </c>
      <c r="C837" t="s">
        <v>1054</v>
      </c>
      <c r="D837">
        <v>9.68</v>
      </c>
    </row>
    <row r="838" spans="1:4">
      <c r="A838" t="s">
        <v>241</v>
      </c>
      <c r="B838" t="s">
        <v>814</v>
      </c>
      <c r="C838" t="s">
        <v>1057</v>
      </c>
      <c r="D838">
        <v>8.0399999999999991</v>
      </c>
    </row>
    <row r="839" spans="1:4">
      <c r="A839" t="s">
        <v>241</v>
      </c>
      <c r="B839" t="s">
        <v>30</v>
      </c>
      <c r="C839" t="s">
        <v>1053</v>
      </c>
      <c r="D839">
        <v>7.1</v>
      </c>
    </row>
    <row r="840" spans="1:4">
      <c r="A840" t="s">
        <v>596</v>
      </c>
      <c r="B840" t="s">
        <v>763</v>
      </c>
      <c r="C840" t="s">
        <v>1056</v>
      </c>
      <c r="D840">
        <v>21.88</v>
      </c>
    </row>
    <row r="841" spans="1:4">
      <c r="A841" t="s">
        <v>596</v>
      </c>
      <c r="B841" t="s">
        <v>905</v>
      </c>
      <c r="C841" t="s">
        <v>1058</v>
      </c>
      <c r="D841">
        <v>21.07</v>
      </c>
    </row>
    <row r="842" spans="1:4">
      <c r="A842" t="s">
        <v>596</v>
      </c>
      <c r="B842" t="s">
        <v>594</v>
      </c>
      <c r="C842" t="s">
        <v>1055</v>
      </c>
      <c r="D842">
        <v>19.09</v>
      </c>
    </row>
    <row r="843" spans="1:4">
      <c r="A843" t="s">
        <v>600</v>
      </c>
      <c r="B843" t="s">
        <v>905</v>
      </c>
      <c r="C843" t="s">
        <v>1058</v>
      </c>
      <c r="D843">
        <v>17.010000000000002</v>
      </c>
    </row>
    <row r="844" spans="1:4">
      <c r="A844" t="s">
        <v>600</v>
      </c>
      <c r="B844" t="s">
        <v>763</v>
      </c>
      <c r="C844" t="s">
        <v>1056</v>
      </c>
      <c r="D844">
        <v>16.12</v>
      </c>
    </row>
    <row r="845" spans="1:4">
      <c r="A845" t="s">
        <v>600</v>
      </c>
      <c r="B845" t="s">
        <v>594</v>
      </c>
      <c r="C845" t="s">
        <v>1055</v>
      </c>
      <c r="D845">
        <v>14.88</v>
      </c>
    </row>
    <row r="846" spans="1:4">
      <c r="A846" t="s">
        <v>548</v>
      </c>
      <c r="B846" t="s">
        <v>532</v>
      </c>
      <c r="C846" t="s">
        <v>1055</v>
      </c>
      <c r="D846">
        <v>11.92</v>
      </c>
    </row>
    <row r="847" spans="1:4">
      <c r="A847" t="s">
        <v>692</v>
      </c>
      <c r="B847" t="s">
        <v>677</v>
      </c>
      <c r="C847" t="s">
        <v>1056</v>
      </c>
      <c r="D847">
        <v>12.12</v>
      </c>
    </row>
    <row r="848" spans="1:4">
      <c r="A848" t="s">
        <v>692</v>
      </c>
      <c r="B848" t="s">
        <v>911</v>
      </c>
      <c r="C848" t="s">
        <v>1058</v>
      </c>
      <c r="D848">
        <v>10</v>
      </c>
    </row>
    <row r="849" spans="1:4">
      <c r="A849" t="s">
        <v>945</v>
      </c>
      <c r="B849" t="s">
        <v>939</v>
      </c>
      <c r="C849" t="s">
        <v>1058</v>
      </c>
      <c r="D849">
        <v>15.89</v>
      </c>
    </row>
    <row r="850" spans="1:4">
      <c r="A850" t="s">
        <v>1017</v>
      </c>
      <c r="B850" t="s">
        <v>1014</v>
      </c>
      <c r="C850" t="s">
        <v>1058</v>
      </c>
      <c r="D850">
        <v>16.670000000000002</v>
      </c>
    </row>
    <row r="851" spans="1:4">
      <c r="A851" t="s">
        <v>167</v>
      </c>
      <c r="B851" t="s">
        <v>490</v>
      </c>
      <c r="C851" t="s">
        <v>1055</v>
      </c>
      <c r="D851">
        <v>15</v>
      </c>
    </row>
    <row r="852" spans="1:4">
      <c r="A852" t="s">
        <v>167</v>
      </c>
      <c r="B852" t="s">
        <v>855</v>
      </c>
      <c r="C852" t="s">
        <v>1057</v>
      </c>
      <c r="D852">
        <v>12.11</v>
      </c>
    </row>
    <row r="853" spans="1:4">
      <c r="A853" t="s">
        <v>167</v>
      </c>
      <c r="B853" t="s">
        <v>50</v>
      </c>
      <c r="C853" t="s">
        <v>1053</v>
      </c>
      <c r="D853">
        <f>(860/2280)*30</f>
        <v>11.315789473684211</v>
      </c>
    </row>
    <row r="854" spans="1:4">
      <c r="A854" t="s">
        <v>897</v>
      </c>
      <c r="B854" t="s">
        <v>893</v>
      </c>
      <c r="C854" t="s">
        <v>1058</v>
      </c>
      <c r="D854">
        <v>7.69</v>
      </c>
    </row>
    <row r="855" spans="1:4">
      <c r="A855" t="s">
        <v>896</v>
      </c>
      <c r="B855" t="s">
        <v>893</v>
      </c>
      <c r="C855" t="s">
        <v>1058</v>
      </c>
      <c r="D855">
        <v>8.82</v>
      </c>
    </row>
    <row r="856" spans="1:4">
      <c r="A856" t="s">
        <v>444</v>
      </c>
      <c r="B856" t="s">
        <v>441</v>
      </c>
      <c r="C856" t="s">
        <v>1054</v>
      </c>
      <c r="D856">
        <v>9.19</v>
      </c>
    </row>
    <row r="857" spans="1:4">
      <c r="A857" t="s">
        <v>446</v>
      </c>
      <c r="B857" t="s">
        <v>441</v>
      </c>
      <c r="C857" t="s">
        <v>1054</v>
      </c>
      <c r="D857">
        <v>9.5500000000000007</v>
      </c>
    </row>
    <row r="858" spans="1:4">
      <c r="A858" t="s">
        <v>455</v>
      </c>
      <c r="B858" t="s">
        <v>441</v>
      </c>
      <c r="C858" t="s">
        <v>1054</v>
      </c>
      <c r="D858">
        <v>8.5399999999999991</v>
      </c>
    </row>
    <row r="859" spans="1:4">
      <c r="A859" t="s">
        <v>906</v>
      </c>
      <c r="B859" t="s">
        <v>905</v>
      </c>
      <c r="C859" t="s">
        <v>1058</v>
      </c>
      <c r="D859">
        <v>15.57</v>
      </c>
    </row>
    <row r="860" spans="1:4">
      <c r="A860" t="s">
        <v>390</v>
      </c>
      <c r="B860" t="s">
        <v>376</v>
      </c>
      <c r="C860" t="s">
        <v>1054</v>
      </c>
      <c r="D860">
        <v>5.42</v>
      </c>
    </row>
    <row r="861" spans="1:4">
      <c r="A861" t="s">
        <v>5</v>
      </c>
      <c r="B861" t="s">
        <v>6</v>
      </c>
      <c r="C861" t="s">
        <v>1053</v>
      </c>
      <c r="D861">
        <v>23.93</v>
      </c>
    </row>
    <row r="862" spans="1:4">
      <c r="A862" t="s">
        <v>5</v>
      </c>
      <c r="B862" t="s">
        <v>651</v>
      </c>
      <c r="C862" t="s">
        <v>1056</v>
      </c>
      <c r="D862">
        <v>23.61</v>
      </c>
    </row>
    <row r="863" spans="1:4">
      <c r="A863" t="s">
        <v>5</v>
      </c>
      <c r="B863" t="s">
        <v>983</v>
      </c>
      <c r="C863" t="s">
        <v>1058</v>
      </c>
      <c r="D863">
        <v>22.87</v>
      </c>
    </row>
    <row r="864" spans="1:4">
      <c r="A864" t="s">
        <v>5</v>
      </c>
      <c r="B864" t="s">
        <v>392</v>
      </c>
      <c r="C864" t="s">
        <v>1054</v>
      </c>
      <c r="D864">
        <v>22.4</v>
      </c>
    </row>
    <row r="865" spans="1:4">
      <c r="A865" t="s">
        <v>141</v>
      </c>
      <c r="B865" t="s">
        <v>983</v>
      </c>
      <c r="C865" t="s">
        <v>1058</v>
      </c>
      <c r="D865">
        <v>18.36</v>
      </c>
    </row>
    <row r="866" spans="1:4">
      <c r="A866" t="s">
        <v>141</v>
      </c>
      <c r="B866" t="s">
        <v>651</v>
      </c>
      <c r="C866" t="s">
        <v>1056</v>
      </c>
      <c r="D866">
        <v>18.04</v>
      </c>
    </row>
    <row r="867" spans="1:4">
      <c r="A867" t="s">
        <v>141</v>
      </c>
      <c r="B867" t="s">
        <v>392</v>
      </c>
      <c r="C867" t="s">
        <v>1054</v>
      </c>
      <c r="D867">
        <v>14.39</v>
      </c>
    </row>
    <row r="868" spans="1:4">
      <c r="A868" t="s">
        <v>141</v>
      </c>
      <c r="B868" t="s">
        <v>6</v>
      </c>
      <c r="C868" t="s">
        <v>1053</v>
      </c>
      <c r="D868">
        <v>12.54</v>
      </c>
    </row>
    <row r="869" spans="1:4">
      <c r="A869" t="s">
        <v>162</v>
      </c>
      <c r="B869" t="s">
        <v>983</v>
      </c>
      <c r="C869" t="s">
        <v>1058</v>
      </c>
      <c r="D869">
        <v>12.66</v>
      </c>
    </row>
    <row r="870" spans="1:4">
      <c r="A870" t="s">
        <v>162</v>
      </c>
      <c r="B870" t="s">
        <v>651</v>
      </c>
      <c r="C870" t="s">
        <v>1056</v>
      </c>
      <c r="D870">
        <v>12.54</v>
      </c>
    </row>
    <row r="871" spans="1:4">
      <c r="A871" t="s">
        <v>162</v>
      </c>
      <c r="B871" t="s">
        <v>6</v>
      </c>
      <c r="C871" t="s">
        <v>1053</v>
      </c>
      <c r="D871">
        <v>11.46</v>
      </c>
    </row>
    <row r="872" spans="1:4">
      <c r="A872" t="s">
        <v>162</v>
      </c>
      <c r="B872" t="s">
        <v>392</v>
      </c>
      <c r="C872" t="s">
        <v>1054</v>
      </c>
      <c r="D872">
        <v>6.48</v>
      </c>
    </row>
    <row r="873" spans="1:4">
      <c r="A873" t="s">
        <v>990</v>
      </c>
      <c r="B873" t="s">
        <v>983</v>
      </c>
      <c r="C873" t="s">
        <v>1058</v>
      </c>
      <c r="D873">
        <v>11.67</v>
      </c>
    </row>
    <row r="874" spans="1:4">
      <c r="A874" t="s">
        <v>94</v>
      </c>
      <c r="B874" t="s">
        <v>6</v>
      </c>
      <c r="C874" t="s">
        <v>1053</v>
      </c>
      <c r="D874">
        <v>14.69</v>
      </c>
    </row>
    <row r="875" spans="1:4">
      <c r="A875" t="s">
        <v>148</v>
      </c>
      <c r="B875" t="s">
        <v>6</v>
      </c>
      <c r="C875" t="s">
        <v>1053</v>
      </c>
      <c r="D875">
        <v>12.26</v>
      </c>
    </row>
    <row r="876" spans="1:4">
      <c r="A876" t="s">
        <v>567</v>
      </c>
      <c r="B876" t="s">
        <v>557</v>
      </c>
      <c r="C876" t="s">
        <v>1055</v>
      </c>
      <c r="D876">
        <v>9.1199999999999992</v>
      </c>
    </row>
    <row r="877" spans="1:4">
      <c r="A877" t="s">
        <v>565</v>
      </c>
      <c r="B877" t="s">
        <v>557</v>
      </c>
      <c r="C877" t="s">
        <v>1055</v>
      </c>
      <c r="D877">
        <v>9.76</v>
      </c>
    </row>
    <row r="878" spans="1:4">
      <c r="A878" t="s">
        <v>85</v>
      </c>
      <c r="B878" t="s">
        <v>64</v>
      </c>
      <c r="C878" t="s">
        <v>1053</v>
      </c>
      <c r="D878">
        <v>15.71</v>
      </c>
    </row>
    <row r="879" spans="1:4">
      <c r="A879" t="s">
        <v>259</v>
      </c>
      <c r="B879" t="s">
        <v>64</v>
      </c>
      <c r="C879" t="s">
        <v>1053</v>
      </c>
      <c r="D879">
        <v>5.87</v>
      </c>
    </row>
    <row r="880" spans="1:4">
      <c r="A880" t="s">
        <v>234</v>
      </c>
      <c r="B880" t="s">
        <v>64</v>
      </c>
      <c r="C880" t="s">
        <v>1053</v>
      </c>
      <c r="D880">
        <v>7.5</v>
      </c>
    </row>
    <row r="881" spans="1:4">
      <c r="A881" t="s">
        <v>114</v>
      </c>
      <c r="B881" t="s">
        <v>6</v>
      </c>
      <c r="C881" t="s">
        <v>1053</v>
      </c>
      <c r="D881">
        <v>13.77</v>
      </c>
    </row>
    <row r="882" spans="1:4">
      <c r="A882" t="s">
        <v>609</v>
      </c>
      <c r="B882" t="s">
        <v>594</v>
      </c>
      <c r="C882" t="s">
        <v>1055</v>
      </c>
      <c r="D882">
        <v>13.16</v>
      </c>
    </row>
    <row r="883" spans="1:4">
      <c r="A883" t="s">
        <v>616</v>
      </c>
      <c r="B883" t="s">
        <v>594</v>
      </c>
      <c r="C883" t="s">
        <v>1055</v>
      </c>
      <c r="D883">
        <v>7.69</v>
      </c>
    </row>
    <row r="884" spans="1:4">
      <c r="A884" t="s">
        <v>262</v>
      </c>
      <c r="B884" t="s">
        <v>35</v>
      </c>
      <c r="C884" t="s">
        <v>1053</v>
      </c>
      <c r="D884">
        <v>5.79</v>
      </c>
    </row>
    <row r="885" spans="1:4">
      <c r="A885" t="s">
        <v>433</v>
      </c>
      <c r="B885" t="s">
        <v>418</v>
      </c>
      <c r="C885" t="s">
        <v>1054</v>
      </c>
      <c r="D885">
        <v>10.37</v>
      </c>
    </row>
    <row r="886" spans="1:4">
      <c r="A886" t="s">
        <v>432</v>
      </c>
      <c r="B886" t="s">
        <v>418</v>
      </c>
      <c r="C886" t="s">
        <v>1054</v>
      </c>
      <c r="D886">
        <v>9.89</v>
      </c>
    </row>
    <row r="887" spans="1:4">
      <c r="A887" t="s">
        <v>434</v>
      </c>
      <c r="B887" t="s">
        <v>418</v>
      </c>
      <c r="C887" t="s">
        <v>1054</v>
      </c>
      <c r="D887">
        <v>5.29</v>
      </c>
    </row>
    <row r="888" spans="1:4">
      <c r="A888" t="s">
        <v>229</v>
      </c>
      <c r="B888" t="s">
        <v>21</v>
      </c>
      <c r="C888" t="s">
        <v>1053</v>
      </c>
      <c r="D888">
        <v>7.94</v>
      </c>
    </row>
    <row r="889" spans="1:4">
      <c r="A889" t="s">
        <v>875</v>
      </c>
      <c r="B889" t="s">
        <v>873</v>
      </c>
      <c r="C889" t="s">
        <v>1057</v>
      </c>
      <c r="D889">
        <v>12.64</v>
      </c>
    </row>
    <row r="890" spans="1:4">
      <c r="A890" t="s">
        <v>119</v>
      </c>
      <c r="B890" t="s">
        <v>14</v>
      </c>
      <c r="C890" t="s">
        <v>1053</v>
      </c>
      <c r="D890">
        <v>13.43</v>
      </c>
    </row>
    <row r="891" spans="1:4">
      <c r="A891" t="s">
        <v>248</v>
      </c>
      <c r="B891" t="s">
        <v>14</v>
      </c>
      <c r="C891" t="s">
        <v>1053</v>
      </c>
      <c r="D891">
        <v>6.82</v>
      </c>
    </row>
    <row r="892" spans="1:4">
      <c r="A892" t="s">
        <v>715</v>
      </c>
      <c r="B892" t="s">
        <v>22</v>
      </c>
      <c r="C892" t="s">
        <v>1056</v>
      </c>
      <c r="D892">
        <v>11.32</v>
      </c>
    </row>
    <row r="893" spans="1:4">
      <c r="A893" t="s">
        <v>29</v>
      </c>
      <c r="B893" t="s">
        <v>814</v>
      </c>
      <c r="C893" t="s">
        <v>1057</v>
      </c>
      <c r="D893">
        <v>23.32</v>
      </c>
    </row>
    <row r="894" spans="1:4">
      <c r="A894" t="s">
        <v>29</v>
      </c>
      <c r="B894" t="s">
        <v>30</v>
      </c>
      <c r="C894" t="s">
        <v>1053</v>
      </c>
      <c r="D894">
        <v>20.39</v>
      </c>
    </row>
    <row r="895" spans="1:4">
      <c r="A895" t="s">
        <v>29</v>
      </c>
      <c r="B895" t="s">
        <v>392</v>
      </c>
      <c r="C895" t="s">
        <v>1054</v>
      </c>
      <c r="D895">
        <v>19.7</v>
      </c>
    </row>
    <row r="896" spans="1:4">
      <c r="A896" t="s">
        <v>251</v>
      </c>
      <c r="B896" t="s">
        <v>392</v>
      </c>
      <c r="C896" t="s">
        <v>1054</v>
      </c>
      <c r="D896">
        <v>11.29</v>
      </c>
    </row>
    <row r="897" spans="1:4">
      <c r="A897" t="s">
        <v>251</v>
      </c>
      <c r="B897" t="s">
        <v>814</v>
      </c>
      <c r="C897" t="s">
        <v>1057</v>
      </c>
      <c r="D897">
        <v>10.09</v>
      </c>
    </row>
    <row r="898" spans="1:4">
      <c r="A898" t="s">
        <v>251</v>
      </c>
      <c r="B898" t="s">
        <v>30</v>
      </c>
      <c r="C898" t="s">
        <v>1053</v>
      </c>
      <c r="D898">
        <v>6.77</v>
      </c>
    </row>
    <row r="899" spans="1:4">
      <c r="A899" t="s">
        <v>268</v>
      </c>
      <c r="B899" t="s">
        <v>814</v>
      </c>
      <c r="C899" t="s">
        <v>1057</v>
      </c>
      <c r="D899">
        <v>8.68</v>
      </c>
    </row>
    <row r="900" spans="1:4">
      <c r="A900" t="s">
        <v>268</v>
      </c>
      <c r="B900" t="s">
        <v>30</v>
      </c>
      <c r="C900" t="s">
        <v>1053</v>
      </c>
      <c r="D900">
        <v>5.36</v>
      </c>
    </row>
    <row r="901" spans="1:4">
      <c r="A901" t="s">
        <v>818</v>
      </c>
      <c r="B901" t="s">
        <v>814</v>
      </c>
      <c r="C901" t="s">
        <v>1057</v>
      </c>
      <c r="D901">
        <v>10.46</v>
      </c>
    </row>
    <row r="902" spans="1:4">
      <c r="A902" t="s">
        <v>826</v>
      </c>
      <c r="B902" t="s">
        <v>814</v>
      </c>
      <c r="C902" t="s">
        <v>1057</v>
      </c>
      <c r="D902">
        <v>6.15</v>
      </c>
    </row>
    <row r="903" spans="1:4">
      <c r="A903" t="s">
        <v>291</v>
      </c>
      <c r="B903" t="s">
        <v>814</v>
      </c>
      <c r="C903" t="s">
        <v>1057</v>
      </c>
      <c r="D903">
        <v>3.12</v>
      </c>
    </row>
    <row r="904" spans="1:4">
      <c r="A904" t="s">
        <v>291</v>
      </c>
      <c r="B904" t="s">
        <v>30</v>
      </c>
      <c r="C904" t="s">
        <v>1053</v>
      </c>
      <c r="D904">
        <v>1.82</v>
      </c>
    </row>
    <row r="905" spans="1:4">
      <c r="A905" t="s">
        <v>231</v>
      </c>
      <c r="B905" t="s">
        <v>814</v>
      </c>
      <c r="C905" t="s">
        <v>1057</v>
      </c>
      <c r="D905">
        <v>9.8000000000000007</v>
      </c>
    </row>
    <row r="906" spans="1:4">
      <c r="A906" t="s">
        <v>231</v>
      </c>
      <c r="B906" t="s">
        <v>30</v>
      </c>
      <c r="C906" t="s">
        <v>1053</v>
      </c>
      <c r="D906">
        <v>7.8</v>
      </c>
    </row>
    <row r="907" spans="1:4">
      <c r="A907" t="s">
        <v>1035</v>
      </c>
      <c r="B907" t="s">
        <v>1033</v>
      </c>
      <c r="C907" t="s">
        <v>1058</v>
      </c>
      <c r="D907">
        <v>18.899999999999999</v>
      </c>
    </row>
    <row r="908" spans="1:4">
      <c r="A908" t="s">
        <v>1037</v>
      </c>
      <c r="B908" t="s">
        <v>1033</v>
      </c>
      <c r="C908" t="s">
        <v>1058</v>
      </c>
      <c r="D908">
        <v>13.59</v>
      </c>
    </row>
    <row r="909" spans="1:4">
      <c r="A909" t="s">
        <v>1048</v>
      </c>
      <c r="B909" t="s">
        <v>1033</v>
      </c>
      <c r="C909" t="s">
        <v>1058</v>
      </c>
      <c r="D909">
        <v>10.53</v>
      </c>
    </row>
    <row r="910" spans="1:4">
      <c r="A910" t="s">
        <v>1049</v>
      </c>
      <c r="B910" t="s">
        <v>1033</v>
      </c>
      <c r="C910" t="s">
        <v>1058</v>
      </c>
      <c r="D910">
        <v>10</v>
      </c>
    </row>
    <row r="911" spans="1:4">
      <c r="A911" t="s">
        <v>807</v>
      </c>
      <c r="B911" t="s">
        <v>806</v>
      </c>
      <c r="C911" t="s">
        <v>1057</v>
      </c>
      <c r="D911">
        <v>19.350000000000001</v>
      </c>
    </row>
    <row r="912" spans="1:4">
      <c r="A912" t="s">
        <v>553</v>
      </c>
      <c r="B912" t="s">
        <v>532</v>
      </c>
      <c r="C912" t="s">
        <v>1055</v>
      </c>
      <c r="D912">
        <v>0.71</v>
      </c>
    </row>
    <row r="913" spans="1:4">
      <c r="A913" t="s">
        <v>556</v>
      </c>
      <c r="B913" t="s">
        <v>532</v>
      </c>
      <c r="C913" t="s">
        <v>1055</v>
      </c>
      <c r="D913">
        <v>8</v>
      </c>
    </row>
    <row r="914" spans="1:4">
      <c r="A914" t="s">
        <v>744</v>
      </c>
      <c r="B914" t="s">
        <v>742</v>
      </c>
      <c r="C914" t="s">
        <v>1056</v>
      </c>
      <c r="D914">
        <v>8.0299999999999994</v>
      </c>
    </row>
    <row r="915" spans="1:4">
      <c r="A915" t="s">
        <v>724</v>
      </c>
      <c r="B915" t="s">
        <v>719</v>
      </c>
      <c r="C915" t="s">
        <v>1056</v>
      </c>
      <c r="D915">
        <v>11.61</v>
      </c>
    </row>
    <row r="916" spans="1:4">
      <c r="A916" t="s">
        <v>738</v>
      </c>
      <c r="B916" t="s">
        <v>719</v>
      </c>
      <c r="C916" t="s">
        <v>1056</v>
      </c>
      <c r="D916">
        <v>6.76</v>
      </c>
    </row>
    <row r="917" spans="1:4">
      <c r="A917" t="s">
        <v>475</v>
      </c>
      <c r="B917" t="s">
        <v>478</v>
      </c>
      <c r="C917" t="s">
        <v>1054</v>
      </c>
      <c r="D917">
        <v>8.57</v>
      </c>
    </row>
    <row r="918" spans="1:4">
      <c r="A918" t="s">
        <v>926</v>
      </c>
      <c r="B918" t="s">
        <v>922</v>
      </c>
      <c r="C918" t="s">
        <v>1058</v>
      </c>
      <c r="D918">
        <v>12.73</v>
      </c>
    </row>
    <row r="919" spans="1:4">
      <c r="A919" t="s">
        <v>982</v>
      </c>
      <c r="B919" t="s">
        <v>979</v>
      </c>
      <c r="C919" t="s">
        <v>1058</v>
      </c>
      <c r="D919">
        <v>10.96</v>
      </c>
    </row>
    <row r="920" spans="1:4">
      <c r="A920" t="s">
        <v>678</v>
      </c>
      <c r="B920" t="s">
        <v>677</v>
      </c>
      <c r="C920" t="s">
        <v>1056</v>
      </c>
      <c r="D920">
        <v>21.59</v>
      </c>
    </row>
    <row r="921" spans="1:4">
      <c r="A921" t="s">
        <v>684</v>
      </c>
      <c r="B921" t="s">
        <v>677</v>
      </c>
      <c r="C921" t="s">
        <v>1056</v>
      </c>
      <c r="D921">
        <v>10.39</v>
      </c>
    </row>
    <row r="922" spans="1:4">
      <c r="A922" t="s">
        <v>693</v>
      </c>
      <c r="B922" t="s">
        <v>677</v>
      </c>
      <c r="C922" t="s">
        <v>1056</v>
      </c>
      <c r="D922">
        <v>14.1</v>
      </c>
    </row>
    <row r="923" spans="1:4">
      <c r="A923" t="s">
        <v>640</v>
      </c>
      <c r="B923" t="s">
        <v>635</v>
      </c>
      <c r="C923" t="s">
        <v>1055</v>
      </c>
      <c r="D923">
        <v>20</v>
      </c>
    </row>
    <row r="924" spans="1:4">
      <c r="A924" t="s">
        <v>802</v>
      </c>
      <c r="B924" t="s">
        <v>793</v>
      </c>
      <c r="C924" t="s">
        <v>1057</v>
      </c>
      <c r="D924">
        <v>8.6199999999999992</v>
      </c>
    </row>
    <row r="925" spans="1:4">
      <c r="A925" t="s">
        <v>550</v>
      </c>
      <c r="B925" t="s">
        <v>532</v>
      </c>
      <c r="C925" t="s">
        <v>1055</v>
      </c>
      <c r="D925">
        <v>8.33</v>
      </c>
    </row>
    <row r="926" spans="1:4">
      <c r="A926" t="s">
        <v>546</v>
      </c>
      <c r="B926" t="s">
        <v>532</v>
      </c>
      <c r="C926" t="s">
        <v>1055</v>
      </c>
      <c r="D926">
        <v>12</v>
      </c>
    </row>
    <row r="927" spans="1:4">
      <c r="A927" t="s">
        <v>846</v>
      </c>
      <c r="B927" t="s">
        <v>855</v>
      </c>
      <c r="C927" t="s">
        <v>1057</v>
      </c>
      <c r="D927">
        <v>13.86</v>
      </c>
    </row>
    <row r="928" spans="1:4">
      <c r="A928" t="s">
        <v>186</v>
      </c>
      <c r="B928" t="s">
        <v>50</v>
      </c>
      <c r="C928" t="s">
        <v>1053</v>
      </c>
      <c r="D928">
        <f>(720/2130)*30</f>
        <v>10.140845070422536</v>
      </c>
    </row>
    <row r="929" spans="1:4">
      <c r="A929" t="s">
        <v>913</v>
      </c>
      <c r="B929" t="s">
        <v>911</v>
      </c>
      <c r="C929" t="s">
        <v>1058</v>
      </c>
      <c r="D929">
        <v>16.13</v>
      </c>
    </row>
    <row r="930" spans="1:4">
      <c r="A930" t="s">
        <v>476</v>
      </c>
      <c r="B930" t="s">
        <v>635</v>
      </c>
      <c r="C930" t="s">
        <v>1055</v>
      </c>
      <c r="D930">
        <v>12.17</v>
      </c>
    </row>
    <row r="931" spans="1:4">
      <c r="A931" t="s">
        <v>476</v>
      </c>
      <c r="B931" t="s">
        <v>478</v>
      </c>
      <c r="C931" t="s">
        <v>1054</v>
      </c>
      <c r="D931">
        <v>10</v>
      </c>
    </row>
    <row r="932" spans="1:4">
      <c r="A932" t="s">
        <v>1001</v>
      </c>
      <c r="B932" t="s">
        <v>993</v>
      </c>
      <c r="C932" t="s">
        <v>1058</v>
      </c>
      <c r="D932">
        <v>11.17</v>
      </c>
    </row>
    <row r="933" spans="1:4">
      <c r="A933" t="s">
        <v>84</v>
      </c>
      <c r="B933" t="s">
        <v>950</v>
      </c>
      <c r="C933" t="s">
        <v>1058</v>
      </c>
      <c r="D933">
        <v>18.57</v>
      </c>
    </row>
    <row r="934" spans="1:4">
      <c r="A934" t="s">
        <v>84</v>
      </c>
      <c r="B934" t="s">
        <v>418</v>
      </c>
      <c r="C934" t="s">
        <v>1054</v>
      </c>
      <c r="D934">
        <v>16.63</v>
      </c>
    </row>
    <row r="935" spans="1:4">
      <c r="A935" t="s">
        <v>84</v>
      </c>
      <c r="B935" t="s">
        <v>35</v>
      </c>
      <c r="C935" t="s">
        <v>1056</v>
      </c>
      <c r="D935">
        <v>16.39</v>
      </c>
    </row>
    <row r="936" spans="1:4">
      <c r="A936" t="s">
        <v>84</v>
      </c>
      <c r="B936" t="s">
        <v>35</v>
      </c>
      <c r="C936" t="s">
        <v>1053</v>
      </c>
      <c r="D936">
        <v>15.9</v>
      </c>
    </row>
    <row r="937" spans="1:4">
      <c r="A937" t="s">
        <v>172</v>
      </c>
      <c r="B937" t="s">
        <v>950</v>
      </c>
      <c r="C937" t="s">
        <v>1058</v>
      </c>
      <c r="D937">
        <v>11.44</v>
      </c>
    </row>
    <row r="938" spans="1:4">
      <c r="A938" t="s">
        <v>172</v>
      </c>
      <c r="B938" t="s">
        <v>35</v>
      </c>
      <c r="C938" t="s">
        <v>1053</v>
      </c>
      <c r="D938">
        <v>10.89</v>
      </c>
    </row>
    <row r="939" spans="1:4">
      <c r="A939" t="s">
        <v>172</v>
      </c>
      <c r="B939" t="s">
        <v>418</v>
      </c>
      <c r="C939" t="s">
        <v>1054</v>
      </c>
      <c r="D939">
        <v>9.82</v>
      </c>
    </row>
    <row r="940" spans="1:4">
      <c r="A940" t="s">
        <v>172</v>
      </c>
      <c r="B940" t="s">
        <v>35</v>
      </c>
      <c r="C940" t="s">
        <v>1056</v>
      </c>
      <c r="D940">
        <v>8.7799999999999994</v>
      </c>
    </row>
    <row r="941" spans="1:4">
      <c r="A941" t="s">
        <v>636</v>
      </c>
      <c r="B941" t="s">
        <v>635</v>
      </c>
      <c r="C941" t="s">
        <v>1055</v>
      </c>
      <c r="D941">
        <v>17.309999999999999</v>
      </c>
    </row>
    <row r="942" spans="1:4">
      <c r="A942" t="s">
        <v>461</v>
      </c>
      <c r="B942" t="s">
        <v>478</v>
      </c>
      <c r="C942" t="s">
        <v>1054</v>
      </c>
      <c r="D942">
        <v>12.83</v>
      </c>
    </row>
    <row r="943" spans="1:4">
      <c r="A943" t="s">
        <v>716</v>
      </c>
      <c r="B943" t="s">
        <v>22</v>
      </c>
      <c r="C943" t="s">
        <v>1056</v>
      </c>
      <c r="D943">
        <v>15.33</v>
      </c>
    </row>
    <row r="944" spans="1:4">
      <c r="A944" t="s">
        <v>717</v>
      </c>
      <c r="B944" t="s">
        <v>22</v>
      </c>
      <c r="C944" t="s">
        <v>1056</v>
      </c>
      <c r="D944">
        <v>9.7100000000000009</v>
      </c>
    </row>
    <row r="945" spans="1:4">
      <c r="A945" t="s">
        <v>180</v>
      </c>
      <c r="B945" t="s">
        <v>48</v>
      </c>
      <c r="C945" t="s">
        <v>1053</v>
      </c>
      <c r="D945">
        <v>10.38</v>
      </c>
    </row>
    <row r="946" spans="1:4">
      <c r="A946" t="s">
        <v>175</v>
      </c>
      <c r="B946" t="s">
        <v>48</v>
      </c>
      <c r="C946" t="s">
        <v>1053</v>
      </c>
      <c r="D946">
        <v>10.58</v>
      </c>
    </row>
    <row r="947" spans="1:4">
      <c r="A947" t="s">
        <v>860</v>
      </c>
      <c r="B947" t="s">
        <v>856</v>
      </c>
      <c r="C947" t="s">
        <v>1057</v>
      </c>
      <c r="D947">
        <v>21.49</v>
      </c>
    </row>
    <row r="948" spans="1:4">
      <c r="A948" t="s">
        <v>81</v>
      </c>
      <c r="B948" t="s">
        <v>573</v>
      </c>
      <c r="C948" t="s">
        <v>1055</v>
      </c>
      <c r="D948">
        <v>19.62</v>
      </c>
    </row>
    <row r="949" spans="1:4">
      <c r="A949" t="s">
        <v>81</v>
      </c>
      <c r="B949" t="s">
        <v>315</v>
      </c>
      <c r="C949" t="s">
        <v>1054</v>
      </c>
      <c r="D949">
        <v>18.399999999999999</v>
      </c>
    </row>
    <row r="950" spans="1:4">
      <c r="A950" t="s">
        <v>81</v>
      </c>
      <c r="B950" t="s">
        <v>1014</v>
      </c>
      <c r="C950" t="s">
        <v>1058</v>
      </c>
      <c r="D950">
        <v>16.98</v>
      </c>
    </row>
    <row r="951" spans="1:4">
      <c r="A951" t="s">
        <v>81</v>
      </c>
      <c r="B951" t="s">
        <v>11</v>
      </c>
      <c r="C951" t="s">
        <v>1053</v>
      </c>
      <c r="D951">
        <v>16.100000000000001</v>
      </c>
    </row>
    <row r="952" spans="1:4">
      <c r="A952" t="s">
        <v>472</v>
      </c>
      <c r="B952" t="s">
        <v>478</v>
      </c>
      <c r="C952" t="s">
        <v>1054</v>
      </c>
      <c r="D952">
        <v>10</v>
      </c>
    </row>
    <row r="953" spans="1:4">
      <c r="A953" t="s">
        <v>472</v>
      </c>
      <c r="B953" t="s">
        <v>763</v>
      </c>
      <c r="C953" t="s">
        <v>1056</v>
      </c>
      <c r="D953">
        <v>2.94</v>
      </c>
    </row>
    <row r="954" spans="1:4">
      <c r="A954" t="s">
        <v>924</v>
      </c>
      <c r="B954" t="s">
        <v>922</v>
      </c>
      <c r="C954" t="s">
        <v>1058</v>
      </c>
      <c r="D954">
        <v>14.92</v>
      </c>
    </row>
    <row r="955" spans="1:4">
      <c r="A955" t="s">
        <v>67</v>
      </c>
      <c r="B955" t="s">
        <v>48</v>
      </c>
      <c r="C955" t="s">
        <v>1053</v>
      </c>
      <c r="D955">
        <v>16.82</v>
      </c>
    </row>
    <row r="956" spans="1:4">
      <c r="A956" t="s">
        <v>131</v>
      </c>
      <c r="B956" t="s">
        <v>48</v>
      </c>
      <c r="C956" t="s">
        <v>1053</v>
      </c>
      <c r="D956">
        <v>13.07</v>
      </c>
    </row>
    <row r="957" spans="1:4">
      <c r="A957" t="s">
        <v>163</v>
      </c>
      <c r="B957" t="s">
        <v>48</v>
      </c>
      <c r="C957" t="s">
        <v>1053</v>
      </c>
      <c r="D957">
        <v>11.46</v>
      </c>
    </row>
    <row r="958" spans="1:4">
      <c r="A958" t="s">
        <v>176</v>
      </c>
      <c r="B958" t="s">
        <v>48</v>
      </c>
      <c r="C958" t="s">
        <v>1053</v>
      </c>
      <c r="D958">
        <v>10.54</v>
      </c>
    </row>
    <row r="959" spans="1:4">
      <c r="A959" t="s">
        <v>346</v>
      </c>
      <c r="B959" t="s">
        <v>1013</v>
      </c>
      <c r="C959" t="s">
        <v>1058</v>
      </c>
      <c r="D959">
        <v>14</v>
      </c>
    </row>
    <row r="960" spans="1:4">
      <c r="A960" t="s">
        <v>346</v>
      </c>
      <c r="B960" t="s">
        <v>342</v>
      </c>
      <c r="C960" t="s">
        <v>1054</v>
      </c>
      <c r="D960">
        <v>11.75</v>
      </c>
    </row>
    <row r="961" spans="1:4">
      <c r="A961" t="s">
        <v>348</v>
      </c>
      <c r="B961" t="s">
        <v>342</v>
      </c>
      <c r="C961" t="s">
        <v>1054</v>
      </c>
      <c r="D961">
        <v>10.5</v>
      </c>
    </row>
    <row r="962" spans="1:4">
      <c r="A962" t="s">
        <v>348</v>
      </c>
      <c r="B962" t="s">
        <v>1013</v>
      </c>
      <c r="C962" t="s">
        <v>1058</v>
      </c>
      <c r="D962">
        <v>6.76</v>
      </c>
    </row>
    <row r="963" spans="1:4">
      <c r="A963" t="s">
        <v>343</v>
      </c>
      <c r="B963" t="s">
        <v>1013</v>
      </c>
      <c r="C963" t="s">
        <v>1058</v>
      </c>
      <c r="D963">
        <v>20.25</v>
      </c>
    </row>
    <row r="964" spans="1:4">
      <c r="A964" t="s">
        <v>343</v>
      </c>
      <c r="B964" t="s">
        <v>742</v>
      </c>
      <c r="C964" t="s">
        <v>1056</v>
      </c>
      <c r="D964">
        <v>19.29</v>
      </c>
    </row>
    <row r="965" spans="1:4">
      <c r="A965" t="s">
        <v>343</v>
      </c>
      <c r="B965" t="s">
        <v>342</v>
      </c>
      <c r="C965" t="s">
        <v>1054</v>
      </c>
      <c r="D965">
        <v>16.55</v>
      </c>
    </row>
    <row r="966" spans="1:4">
      <c r="A966" t="s">
        <v>75</v>
      </c>
      <c r="B966" t="s">
        <v>828</v>
      </c>
      <c r="C966" t="s">
        <v>1057</v>
      </c>
      <c r="D966">
        <v>22.5</v>
      </c>
    </row>
    <row r="967" spans="1:4">
      <c r="A967" t="s">
        <v>75</v>
      </c>
      <c r="B967" t="s">
        <v>625</v>
      </c>
      <c r="C967" t="s">
        <v>1055</v>
      </c>
      <c r="D967">
        <v>17.559999999999999</v>
      </c>
    </row>
    <row r="968" spans="1:4">
      <c r="A968" t="s">
        <v>75</v>
      </c>
      <c r="B968" t="s">
        <v>21</v>
      </c>
      <c r="C968" t="s">
        <v>1053</v>
      </c>
      <c r="D968">
        <v>16.48</v>
      </c>
    </row>
    <row r="969" spans="1:4">
      <c r="A969" t="s">
        <v>203</v>
      </c>
      <c r="B969" t="s">
        <v>625</v>
      </c>
      <c r="C969" t="s">
        <v>1055</v>
      </c>
      <c r="D969">
        <v>16.23</v>
      </c>
    </row>
    <row r="970" spans="1:4">
      <c r="A970" t="s">
        <v>203</v>
      </c>
      <c r="B970" t="s">
        <v>828</v>
      </c>
      <c r="C970" t="s">
        <v>1057</v>
      </c>
      <c r="D970">
        <v>12.9</v>
      </c>
    </row>
    <row r="971" spans="1:4">
      <c r="A971" t="s">
        <v>203</v>
      </c>
      <c r="B971" t="s">
        <v>21</v>
      </c>
      <c r="C971" t="s">
        <v>1053</v>
      </c>
      <c r="D971">
        <v>9.3000000000000007</v>
      </c>
    </row>
    <row r="972" spans="1:4">
      <c r="A972" t="s">
        <v>836</v>
      </c>
      <c r="B972" t="s">
        <v>828</v>
      </c>
      <c r="C972" t="s">
        <v>1057</v>
      </c>
      <c r="D972">
        <v>10.79</v>
      </c>
    </row>
    <row r="973" spans="1:4">
      <c r="A973" t="s">
        <v>837</v>
      </c>
      <c r="B973" t="s">
        <v>828</v>
      </c>
      <c r="C973" t="s">
        <v>1057</v>
      </c>
      <c r="D973">
        <v>10.58</v>
      </c>
    </row>
    <row r="974" spans="1:4">
      <c r="A974" t="s">
        <v>97</v>
      </c>
      <c r="B974" t="s">
        <v>630</v>
      </c>
      <c r="C974" t="s">
        <v>1055</v>
      </c>
      <c r="D974">
        <v>14.62</v>
      </c>
    </row>
    <row r="975" spans="1:4">
      <c r="A975" t="s">
        <v>97</v>
      </c>
      <c r="B975" t="s">
        <v>35</v>
      </c>
      <c r="C975" t="s">
        <v>1053</v>
      </c>
      <c r="D975">
        <v>14.58</v>
      </c>
    </row>
    <row r="976" spans="1:4">
      <c r="A976" t="s">
        <v>97</v>
      </c>
      <c r="B976" t="s">
        <v>950</v>
      </c>
      <c r="C976" t="s">
        <v>1058</v>
      </c>
      <c r="D976">
        <v>13.77</v>
      </c>
    </row>
    <row r="977" spans="1:4">
      <c r="A977" t="s">
        <v>56</v>
      </c>
      <c r="B977" t="s">
        <v>979</v>
      </c>
      <c r="C977" t="s">
        <v>1058</v>
      </c>
      <c r="D977">
        <v>18.29</v>
      </c>
    </row>
    <row r="978" spans="1:4">
      <c r="A978" t="s">
        <v>56</v>
      </c>
      <c r="B978" t="s">
        <v>14</v>
      </c>
      <c r="C978" t="s">
        <v>1053</v>
      </c>
      <c r="D978">
        <v>18.18</v>
      </c>
    </row>
    <row r="979" spans="1:4">
      <c r="A979" t="s">
        <v>56</v>
      </c>
      <c r="B979" t="s">
        <v>873</v>
      </c>
      <c r="C979" t="s">
        <v>1057</v>
      </c>
      <c r="D979">
        <v>16.670000000000002</v>
      </c>
    </row>
    <row r="980" spans="1:4">
      <c r="A980" t="s">
        <v>153</v>
      </c>
      <c r="B980" t="s">
        <v>873</v>
      </c>
      <c r="C980" t="s">
        <v>1057</v>
      </c>
      <c r="D980">
        <v>13.19</v>
      </c>
    </row>
    <row r="981" spans="1:4">
      <c r="A981" t="s">
        <v>153</v>
      </c>
      <c r="B981" t="s">
        <v>14</v>
      </c>
      <c r="C981" t="s">
        <v>1053</v>
      </c>
      <c r="D981">
        <v>12.06</v>
      </c>
    </row>
    <row r="982" spans="1:4">
      <c r="A982" t="s">
        <v>912</v>
      </c>
      <c r="B982" t="s">
        <v>911</v>
      </c>
      <c r="C982" t="s">
        <v>1058</v>
      </c>
      <c r="D982">
        <v>20.28</v>
      </c>
    </row>
    <row r="983" spans="1:4">
      <c r="A983" t="s">
        <v>920</v>
      </c>
      <c r="B983" t="s">
        <v>911</v>
      </c>
      <c r="C983" t="s">
        <v>1058</v>
      </c>
      <c r="D983">
        <v>11.37</v>
      </c>
    </row>
    <row r="984" spans="1:4">
      <c r="A984" t="s">
        <v>919</v>
      </c>
      <c r="B984" t="s">
        <v>911</v>
      </c>
      <c r="C984" t="s">
        <v>1058</v>
      </c>
      <c r="D984">
        <v>11.62</v>
      </c>
    </row>
    <row r="985" spans="1:4">
      <c r="A985" t="s">
        <v>921</v>
      </c>
      <c r="B985" t="s">
        <v>911</v>
      </c>
      <c r="C985" t="s">
        <v>1058</v>
      </c>
      <c r="D985">
        <v>9.0399999999999991</v>
      </c>
    </row>
    <row r="986" spans="1:4">
      <c r="A986" t="s">
        <v>368</v>
      </c>
      <c r="B986" t="s">
        <v>354</v>
      </c>
      <c r="C986" t="s">
        <v>1054</v>
      </c>
      <c r="D986">
        <v>11.34</v>
      </c>
    </row>
    <row r="987" spans="1:4">
      <c r="A987" t="s">
        <v>888</v>
      </c>
      <c r="B987" t="s">
        <v>880</v>
      </c>
      <c r="C987" t="s">
        <v>1057</v>
      </c>
      <c r="D987">
        <v>11.43</v>
      </c>
    </row>
    <row r="988" spans="1:4">
      <c r="A988" t="s">
        <v>890</v>
      </c>
      <c r="B988" t="s">
        <v>880</v>
      </c>
      <c r="C988" t="s">
        <v>1057</v>
      </c>
      <c r="D988">
        <v>8.52</v>
      </c>
    </row>
    <row r="989" spans="1:4">
      <c r="A989" t="s">
        <v>10</v>
      </c>
      <c r="B989" t="s">
        <v>573</v>
      </c>
      <c r="C989" t="s">
        <v>1055</v>
      </c>
      <c r="D989">
        <v>24.71</v>
      </c>
    </row>
    <row r="990" spans="1:4">
      <c r="A990" t="s">
        <v>10</v>
      </c>
      <c r="B990" t="s">
        <v>315</v>
      </c>
      <c r="C990" t="s">
        <v>1054</v>
      </c>
      <c r="D990">
        <v>24.01</v>
      </c>
    </row>
    <row r="991" spans="1:4">
      <c r="A991" t="s">
        <v>10</v>
      </c>
      <c r="B991" t="s">
        <v>1014</v>
      </c>
      <c r="C991" t="s">
        <v>1058</v>
      </c>
      <c r="D991">
        <v>23.45</v>
      </c>
    </row>
    <row r="992" spans="1:4">
      <c r="A992" t="s">
        <v>10</v>
      </c>
      <c r="B992" t="s">
        <v>11</v>
      </c>
      <c r="C992" t="s">
        <v>1053</v>
      </c>
      <c r="D992">
        <v>22.73</v>
      </c>
    </row>
    <row r="993" spans="1:4">
      <c r="A993" t="s">
        <v>72</v>
      </c>
      <c r="B993" t="s">
        <v>1014</v>
      </c>
      <c r="C993" t="s">
        <v>1058</v>
      </c>
      <c r="D993">
        <v>20.05</v>
      </c>
    </row>
    <row r="994" spans="1:4">
      <c r="A994" t="s">
        <v>72</v>
      </c>
      <c r="B994" t="s">
        <v>315</v>
      </c>
      <c r="C994" t="s">
        <v>1054</v>
      </c>
      <c r="D994">
        <v>17.77</v>
      </c>
    </row>
    <row r="995" spans="1:4">
      <c r="A995" t="s">
        <v>72</v>
      </c>
      <c r="B995" t="s">
        <v>11</v>
      </c>
      <c r="C995" t="s">
        <v>1053</v>
      </c>
      <c r="D995">
        <v>16.670000000000002</v>
      </c>
    </row>
    <row r="996" spans="1:4">
      <c r="A996" t="s">
        <v>317</v>
      </c>
      <c r="B996" t="s">
        <v>315</v>
      </c>
      <c r="C996" t="s">
        <v>1054</v>
      </c>
      <c r="D996">
        <v>16.84</v>
      </c>
    </row>
    <row r="997" spans="1:4">
      <c r="A997" t="s">
        <v>491</v>
      </c>
      <c r="B997" t="s">
        <v>490</v>
      </c>
      <c r="C997" t="s">
        <v>1055</v>
      </c>
      <c r="D997">
        <v>11.62</v>
      </c>
    </row>
    <row r="998" spans="1:4">
      <c r="A998" t="s">
        <v>497</v>
      </c>
      <c r="B998" t="s">
        <v>490</v>
      </c>
      <c r="C998" t="s">
        <v>1055</v>
      </c>
      <c r="D998">
        <v>7.22</v>
      </c>
    </row>
    <row r="999" spans="1:4">
      <c r="A999" t="s">
        <v>161</v>
      </c>
      <c r="B999" t="s">
        <v>48</v>
      </c>
      <c r="C999" t="s">
        <v>1053</v>
      </c>
      <c r="D999">
        <v>11.53</v>
      </c>
    </row>
    <row r="1000" spans="1:4">
      <c r="A1000" t="s">
        <v>463</v>
      </c>
      <c r="B1000" t="s">
        <v>478</v>
      </c>
      <c r="C1000" t="s">
        <v>1054</v>
      </c>
      <c r="D1000">
        <v>14.83</v>
      </c>
    </row>
    <row r="1001" spans="1:4">
      <c r="A1001" t="s">
        <v>681</v>
      </c>
      <c r="B1001" t="s">
        <v>677</v>
      </c>
      <c r="C1001" t="s">
        <v>1056</v>
      </c>
      <c r="D1001">
        <v>16.48</v>
      </c>
    </row>
    <row r="1002" spans="1:4">
      <c r="A1002" t="s">
        <v>685</v>
      </c>
      <c r="B1002" t="s">
        <v>677</v>
      </c>
      <c r="C1002" t="s">
        <v>1056</v>
      </c>
      <c r="D1002">
        <v>18</v>
      </c>
    </row>
    <row r="1003" spans="1:4">
      <c r="A1003" t="s">
        <v>159</v>
      </c>
      <c r="B1003" t="s">
        <v>14</v>
      </c>
      <c r="C1003" t="s">
        <v>1053</v>
      </c>
      <c r="D1003">
        <v>11.76</v>
      </c>
    </row>
    <row r="1004" spans="1:4">
      <c r="A1004" t="s">
        <v>225</v>
      </c>
      <c r="B1004" t="s">
        <v>14</v>
      </c>
      <c r="C1004" t="s">
        <v>1053</v>
      </c>
      <c r="D1004">
        <v>8.18</v>
      </c>
    </row>
    <row r="1005" spans="1:4">
      <c r="A1005" t="s">
        <v>817</v>
      </c>
      <c r="B1005" t="s">
        <v>814</v>
      </c>
      <c r="C1005" t="s">
        <v>1057</v>
      </c>
      <c r="D1005">
        <v>10.14</v>
      </c>
    </row>
    <row r="1006" spans="1:4">
      <c r="A1006" t="s">
        <v>823</v>
      </c>
      <c r="B1006" t="s">
        <v>814</v>
      </c>
      <c r="C1006" t="s">
        <v>1057</v>
      </c>
      <c r="D1006">
        <v>10.16</v>
      </c>
    </row>
    <row r="1007" spans="1:4">
      <c r="A1007" t="s">
        <v>284</v>
      </c>
      <c r="B1007" t="s">
        <v>814</v>
      </c>
      <c r="C1007" t="s">
        <v>1057</v>
      </c>
      <c r="D1007">
        <v>7.44</v>
      </c>
    </row>
    <row r="1008" spans="1:4">
      <c r="A1008" t="s">
        <v>284</v>
      </c>
      <c r="B1008" t="s">
        <v>30</v>
      </c>
      <c r="C1008" t="s">
        <v>1053</v>
      </c>
      <c r="D1008">
        <v>3.2</v>
      </c>
    </row>
    <row r="1009" spans="1:4">
      <c r="A1009" t="s">
        <v>946</v>
      </c>
      <c r="B1009" t="s">
        <v>939</v>
      </c>
      <c r="C1009" t="s">
        <v>1058</v>
      </c>
      <c r="D1009">
        <v>17.53</v>
      </c>
    </row>
    <row r="1010" spans="1:4">
      <c r="A1010" t="s">
        <v>871</v>
      </c>
      <c r="B1010" t="s">
        <v>856</v>
      </c>
      <c r="C1010" t="s">
        <v>1057</v>
      </c>
      <c r="D1010">
        <v>10</v>
      </c>
    </row>
    <row r="1011" spans="1:4">
      <c r="A1011" t="s">
        <v>643</v>
      </c>
      <c r="B1011" t="s">
        <v>635</v>
      </c>
      <c r="C1011" t="s">
        <v>1055</v>
      </c>
      <c r="D1011">
        <v>12.59</v>
      </c>
    </row>
    <row r="1012" spans="1:4">
      <c r="A1012" t="s">
        <v>469</v>
      </c>
      <c r="B1012" t="s">
        <v>478</v>
      </c>
      <c r="C1012" t="s">
        <v>1054</v>
      </c>
      <c r="D1012">
        <v>8.7899999999999991</v>
      </c>
    </row>
    <row r="1013" spans="1:4">
      <c r="A1013" t="s">
        <v>562</v>
      </c>
      <c r="B1013" t="s">
        <v>557</v>
      </c>
      <c r="C1013" t="s">
        <v>1055</v>
      </c>
      <c r="D1013">
        <v>9.6199999999999992</v>
      </c>
    </row>
    <row r="1014" spans="1:4">
      <c r="A1014" t="s">
        <v>222</v>
      </c>
      <c r="B1014" t="s">
        <v>972</v>
      </c>
      <c r="C1014" t="s">
        <v>1058</v>
      </c>
      <c r="D1014">
        <v>13.28</v>
      </c>
    </row>
    <row r="1015" spans="1:4">
      <c r="A1015" t="s">
        <v>222</v>
      </c>
      <c r="B1015" t="s">
        <v>39</v>
      </c>
      <c r="C1015" t="s">
        <v>1053</v>
      </c>
      <c r="D1015">
        <v>8.2799999999999994</v>
      </c>
    </row>
    <row r="1016" spans="1:4">
      <c r="A1016" t="s">
        <v>205</v>
      </c>
      <c r="B1016" t="s">
        <v>972</v>
      </c>
      <c r="C1016" t="s">
        <v>1058</v>
      </c>
      <c r="D1016">
        <v>9.86</v>
      </c>
    </row>
    <row r="1017" spans="1:4">
      <c r="A1017" t="s">
        <v>205</v>
      </c>
      <c r="B1017" t="s">
        <v>39</v>
      </c>
      <c r="C1017" t="s">
        <v>1053</v>
      </c>
      <c r="D1017">
        <v>9.24</v>
      </c>
    </row>
    <row r="1018" spans="1:4">
      <c r="A1018" t="s">
        <v>245</v>
      </c>
      <c r="B1018" t="s">
        <v>972</v>
      </c>
      <c r="C1018" t="s">
        <v>1058</v>
      </c>
      <c r="D1018">
        <v>9.8800000000000008</v>
      </c>
    </row>
    <row r="1019" spans="1:4">
      <c r="A1019" t="s">
        <v>245</v>
      </c>
      <c r="B1019" t="s">
        <v>39</v>
      </c>
      <c r="C1019" t="s">
        <v>1053</v>
      </c>
      <c r="D1019">
        <v>6.92</v>
      </c>
    </row>
    <row r="1020" spans="1:4">
      <c r="A1020" t="s">
        <v>238</v>
      </c>
      <c r="B1020" t="s">
        <v>972</v>
      </c>
      <c r="C1020" t="s">
        <v>1058</v>
      </c>
      <c r="D1020">
        <v>10</v>
      </c>
    </row>
    <row r="1021" spans="1:4">
      <c r="A1021" t="s">
        <v>238</v>
      </c>
      <c r="B1021" t="s">
        <v>39</v>
      </c>
      <c r="C1021" t="s">
        <v>1053</v>
      </c>
      <c r="D1021">
        <v>7.17</v>
      </c>
    </row>
    <row r="1022" spans="1:4">
      <c r="A1022" t="s">
        <v>564</v>
      </c>
      <c r="B1022" t="s">
        <v>557</v>
      </c>
      <c r="C1022" t="s">
        <v>1055</v>
      </c>
      <c r="D1022">
        <v>8.0399999999999991</v>
      </c>
    </row>
    <row r="1023" spans="1:4">
      <c r="A1023" t="s">
        <v>566</v>
      </c>
      <c r="B1023" t="s">
        <v>557</v>
      </c>
      <c r="C1023" t="s">
        <v>1055</v>
      </c>
      <c r="D1023">
        <v>8.26</v>
      </c>
    </row>
    <row r="1024" spans="1:4">
      <c r="A1024" t="s">
        <v>572</v>
      </c>
      <c r="B1024" t="s">
        <v>557</v>
      </c>
      <c r="C1024" t="s">
        <v>1055</v>
      </c>
      <c r="D1024">
        <v>1.76</v>
      </c>
    </row>
    <row r="1025" spans="1:4">
      <c r="A1025" t="s">
        <v>571</v>
      </c>
      <c r="B1025" t="s">
        <v>557</v>
      </c>
      <c r="C1025" t="s">
        <v>1055</v>
      </c>
      <c r="D1025">
        <v>6.25</v>
      </c>
    </row>
    <row r="1026" spans="1:4">
      <c r="A1026" t="s">
        <v>962</v>
      </c>
      <c r="B1026" t="s">
        <v>956</v>
      </c>
      <c r="C1026" t="s">
        <v>1058</v>
      </c>
      <c r="D1026">
        <v>15.29</v>
      </c>
    </row>
    <row r="1027" spans="1:4">
      <c r="A1027" t="s">
        <v>613</v>
      </c>
      <c r="B1027" t="s">
        <v>594</v>
      </c>
      <c r="C1027" t="s">
        <v>1055</v>
      </c>
      <c r="D1027">
        <v>15</v>
      </c>
    </row>
    <row r="1028" spans="1:4">
      <c r="A1028" t="s">
        <v>613</v>
      </c>
      <c r="B1028" t="s">
        <v>905</v>
      </c>
      <c r="C1028" t="s">
        <v>1058</v>
      </c>
      <c r="D1028">
        <v>11.46</v>
      </c>
    </row>
    <row r="1029" spans="1:4">
      <c r="A1029" t="s">
        <v>80</v>
      </c>
      <c r="B1029" t="s">
        <v>50</v>
      </c>
      <c r="C1029" t="s">
        <v>1053</v>
      </c>
      <c r="D1029">
        <f>(2020/3750)*30</f>
        <v>16.16</v>
      </c>
    </row>
    <row r="1030" spans="1:4">
      <c r="A1030" t="s">
        <v>480</v>
      </c>
      <c r="B1030" t="s">
        <v>855</v>
      </c>
      <c r="C1030" t="s">
        <v>1057</v>
      </c>
      <c r="D1030">
        <v>19.09</v>
      </c>
    </row>
    <row r="1031" spans="1:4">
      <c r="A1031" t="s">
        <v>480</v>
      </c>
      <c r="B1031" t="s">
        <v>490</v>
      </c>
      <c r="C1031" t="s">
        <v>1055</v>
      </c>
      <c r="D1031">
        <v>18.22</v>
      </c>
    </row>
    <row r="1032" spans="1:4">
      <c r="A1032" t="s">
        <v>483</v>
      </c>
      <c r="B1032" t="s">
        <v>855</v>
      </c>
      <c r="C1032" t="s">
        <v>1057</v>
      </c>
      <c r="D1032">
        <v>14.63</v>
      </c>
    </row>
    <row r="1033" spans="1:4">
      <c r="A1033" t="s">
        <v>483</v>
      </c>
      <c r="B1033" t="s">
        <v>490</v>
      </c>
      <c r="C1033" t="s">
        <v>1055</v>
      </c>
      <c r="D1033">
        <v>11.46</v>
      </c>
    </row>
    <row r="1034" spans="1:4">
      <c r="A1034" t="s">
        <v>858</v>
      </c>
      <c r="B1034" t="s">
        <v>856</v>
      </c>
      <c r="C1034" t="s">
        <v>1057</v>
      </c>
      <c r="D1034">
        <v>22.83</v>
      </c>
    </row>
    <row r="1035" spans="1:4">
      <c r="A1035" t="s">
        <v>862</v>
      </c>
      <c r="B1035" t="s">
        <v>856</v>
      </c>
      <c r="C1035" t="s">
        <v>1057</v>
      </c>
      <c r="D1035">
        <v>19.07</v>
      </c>
    </row>
    <row r="1036" spans="1:4">
      <c r="A1036" t="s">
        <v>100</v>
      </c>
      <c r="B1036" t="s">
        <v>694</v>
      </c>
      <c r="C1036" t="s">
        <v>1056</v>
      </c>
      <c r="D1036">
        <v>16.62</v>
      </c>
    </row>
    <row r="1037" spans="1:4">
      <c r="A1037" t="s">
        <v>100</v>
      </c>
      <c r="B1037" t="s">
        <v>101</v>
      </c>
      <c r="C1037" t="s">
        <v>1053</v>
      </c>
      <c r="D1037">
        <v>14.43</v>
      </c>
    </row>
    <row r="1038" spans="1:4">
      <c r="A1038" t="s">
        <v>1040</v>
      </c>
      <c r="B1038" t="s">
        <v>1033</v>
      </c>
      <c r="C1038" t="s">
        <v>1058</v>
      </c>
      <c r="D1038">
        <v>10.15</v>
      </c>
    </row>
    <row r="1039" spans="1:4">
      <c r="A1039" t="s">
        <v>482</v>
      </c>
      <c r="B1039" t="s">
        <v>490</v>
      </c>
      <c r="C1039" t="s">
        <v>1055</v>
      </c>
      <c r="D1039">
        <v>10.93</v>
      </c>
    </row>
    <row r="1040" spans="1:4">
      <c r="A1040" t="s">
        <v>561</v>
      </c>
      <c r="B1040" t="s">
        <v>557</v>
      </c>
      <c r="C1040" t="s">
        <v>1055</v>
      </c>
      <c r="D1040">
        <v>12.68</v>
      </c>
    </row>
    <row r="1041" spans="1:4">
      <c r="A1041" t="s">
        <v>230</v>
      </c>
      <c r="B1041" t="s">
        <v>39</v>
      </c>
      <c r="C1041" t="s">
        <v>1053</v>
      </c>
      <c r="D1041">
        <v>7.86</v>
      </c>
    </row>
    <row r="1042" spans="1:4">
      <c r="A1042" t="s">
        <v>400</v>
      </c>
      <c r="B1042" t="s">
        <v>392</v>
      </c>
      <c r="C1042" t="s">
        <v>1054</v>
      </c>
      <c r="D1042">
        <v>18.27</v>
      </c>
    </row>
    <row r="1043" spans="1:4">
      <c r="A1043" t="s">
        <v>407</v>
      </c>
      <c r="B1043" t="s">
        <v>392</v>
      </c>
      <c r="C1043" t="s">
        <v>1054</v>
      </c>
      <c r="D1043">
        <v>11.27</v>
      </c>
    </row>
    <row r="1044" spans="1:4">
      <c r="A1044" t="s">
        <v>428</v>
      </c>
      <c r="B1044" t="s">
        <v>418</v>
      </c>
      <c r="C1044" t="s">
        <v>1054</v>
      </c>
      <c r="D1044">
        <v>9.43</v>
      </c>
    </row>
    <row r="1045" spans="1:4">
      <c r="A1045" t="s">
        <v>200</v>
      </c>
      <c r="B1045" t="s">
        <v>35</v>
      </c>
      <c r="C1045" t="s">
        <v>1056</v>
      </c>
      <c r="D1045">
        <v>9.39</v>
      </c>
    </row>
    <row r="1046" spans="1:4">
      <c r="A1046" t="s">
        <v>200</v>
      </c>
      <c r="B1046" t="s">
        <v>35</v>
      </c>
      <c r="C1046" t="s">
        <v>1053</v>
      </c>
      <c r="D1046">
        <v>9.3800000000000008</v>
      </c>
    </row>
    <row r="1047" spans="1:4">
      <c r="A1047" t="s">
        <v>233</v>
      </c>
      <c r="B1047" t="s">
        <v>35</v>
      </c>
      <c r="C1047" t="s">
        <v>1056</v>
      </c>
      <c r="D1047">
        <v>9.76</v>
      </c>
    </row>
    <row r="1048" spans="1:4">
      <c r="A1048" t="s">
        <v>233</v>
      </c>
      <c r="B1048" t="s">
        <v>35</v>
      </c>
      <c r="C1048" t="s">
        <v>1053</v>
      </c>
      <c r="D1048">
        <v>7.5</v>
      </c>
    </row>
    <row r="1049" spans="1:4">
      <c r="A1049" t="s">
        <v>495</v>
      </c>
      <c r="B1049" t="s">
        <v>490</v>
      </c>
      <c r="C1049" t="s">
        <v>1055</v>
      </c>
      <c r="D1049">
        <v>9.67</v>
      </c>
    </row>
    <row r="1050" spans="1:4">
      <c r="A1050" t="s">
        <v>498</v>
      </c>
      <c r="B1050" t="s">
        <v>490</v>
      </c>
      <c r="C1050" t="s">
        <v>1055</v>
      </c>
      <c r="D1050">
        <v>6.32</v>
      </c>
    </row>
    <row r="1051" spans="1:4">
      <c r="A1051" t="s">
        <v>581</v>
      </c>
      <c r="B1051" t="s">
        <v>573</v>
      </c>
      <c r="C1051" t="s">
        <v>1055</v>
      </c>
      <c r="D1051">
        <v>13.04</v>
      </c>
    </row>
    <row r="1052" spans="1:4">
      <c r="A1052" t="s">
        <v>900</v>
      </c>
      <c r="B1052" t="s">
        <v>898</v>
      </c>
      <c r="C1052" t="s">
        <v>1058</v>
      </c>
      <c r="D1052">
        <v>13.09</v>
      </c>
    </row>
    <row r="1053" spans="1:4">
      <c r="A1053" t="s">
        <v>901</v>
      </c>
      <c r="B1053" t="s">
        <v>898</v>
      </c>
      <c r="C1053" t="s">
        <v>1058</v>
      </c>
      <c r="D1053">
        <v>11.02</v>
      </c>
    </row>
    <row r="1054" spans="1:4">
      <c r="A1054" t="s">
        <v>622</v>
      </c>
      <c r="B1054" t="s">
        <v>763</v>
      </c>
      <c r="C1054" t="s">
        <v>1056</v>
      </c>
      <c r="D1054">
        <v>8.75</v>
      </c>
    </row>
    <row r="1055" spans="1:4">
      <c r="A1055" t="s">
        <v>622</v>
      </c>
      <c r="B1055" t="s">
        <v>905</v>
      </c>
      <c r="C1055" t="s">
        <v>1058</v>
      </c>
      <c r="D1055">
        <v>6.92</v>
      </c>
    </row>
    <row r="1056" spans="1:4">
      <c r="A1056" t="s">
        <v>622</v>
      </c>
      <c r="B1056" t="s">
        <v>594</v>
      </c>
      <c r="C1056" t="s">
        <v>1055</v>
      </c>
      <c r="D1056">
        <v>4.5</v>
      </c>
    </row>
    <row r="1057" spans="1:4">
      <c r="A1057" t="s">
        <v>617</v>
      </c>
      <c r="B1057" t="s">
        <v>594</v>
      </c>
      <c r="C1057" t="s">
        <v>1055</v>
      </c>
      <c r="D1057">
        <v>7.88</v>
      </c>
    </row>
    <row r="1058" spans="1:4">
      <c r="A1058" t="s">
        <v>617</v>
      </c>
      <c r="B1058" t="s">
        <v>905</v>
      </c>
      <c r="C1058" t="s">
        <v>1058</v>
      </c>
      <c r="D1058">
        <v>7.38</v>
      </c>
    </row>
    <row r="1059" spans="1:4">
      <c r="A1059" t="s">
        <v>617</v>
      </c>
      <c r="B1059" t="s">
        <v>763</v>
      </c>
      <c r="C1059" t="s">
        <v>1056</v>
      </c>
      <c r="D1059">
        <v>7.27</v>
      </c>
    </row>
    <row r="1060" spans="1:4">
      <c r="A1060" t="s">
        <v>435</v>
      </c>
      <c r="B1060" t="s">
        <v>418</v>
      </c>
      <c r="C1060" t="s">
        <v>1054</v>
      </c>
      <c r="D1060">
        <v>3.33</v>
      </c>
    </row>
    <row r="1061" spans="1:4">
      <c r="A1061" t="s">
        <v>344</v>
      </c>
      <c r="B1061" t="s">
        <v>342</v>
      </c>
      <c r="C1061" t="s">
        <v>1054</v>
      </c>
      <c r="D1061">
        <v>18.36</v>
      </c>
    </row>
    <row r="1062" spans="1:4">
      <c r="A1062" t="s">
        <v>1009</v>
      </c>
      <c r="B1062" t="s">
        <v>1013</v>
      </c>
      <c r="C1062" t="s">
        <v>1058</v>
      </c>
      <c r="D1062">
        <v>18.97</v>
      </c>
    </row>
    <row r="1063" spans="1:4">
      <c r="A1063" t="s">
        <v>1010</v>
      </c>
      <c r="B1063" t="s">
        <v>1013</v>
      </c>
      <c r="C1063" t="s">
        <v>1058</v>
      </c>
      <c r="D1063">
        <v>15.13</v>
      </c>
    </row>
    <row r="1064" spans="1:4">
      <c r="A1064" t="s">
        <v>341</v>
      </c>
      <c r="B1064" t="s">
        <v>354</v>
      </c>
      <c r="C1064" t="s">
        <v>1054</v>
      </c>
      <c r="D1064">
        <v>15.4</v>
      </c>
    </row>
    <row r="1065" spans="1:4">
      <c r="A1065" t="s">
        <v>840</v>
      </c>
      <c r="B1065" t="s">
        <v>855</v>
      </c>
      <c r="C1065" t="s">
        <v>1057</v>
      </c>
      <c r="D1065">
        <v>18.75</v>
      </c>
    </row>
    <row r="1066" spans="1:4">
      <c r="A1066" t="s">
        <v>849</v>
      </c>
      <c r="B1066" t="s">
        <v>855</v>
      </c>
      <c r="C1066" t="s">
        <v>1057</v>
      </c>
      <c r="D1066">
        <v>13.8</v>
      </c>
    </row>
    <row r="1067" spans="1:4">
      <c r="A1067" t="s">
        <v>1030</v>
      </c>
      <c r="B1067" t="s">
        <v>1024</v>
      </c>
      <c r="C1067" t="s">
        <v>1058</v>
      </c>
      <c r="D1067">
        <v>11.83</v>
      </c>
    </row>
    <row r="1068" spans="1:4">
      <c r="A1068" t="s">
        <v>527</v>
      </c>
      <c r="B1068" t="s">
        <v>517</v>
      </c>
      <c r="C1068" t="s">
        <v>1055</v>
      </c>
      <c r="D1068">
        <v>8.2899999999999991</v>
      </c>
    </row>
    <row r="1069" spans="1:4">
      <c r="A1069" t="s">
        <v>1011</v>
      </c>
      <c r="B1069" t="s">
        <v>1013</v>
      </c>
      <c r="C1069" t="s">
        <v>1058</v>
      </c>
      <c r="D1069">
        <v>14.76</v>
      </c>
    </row>
    <row r="1070" spans="1:4">
      <c r="A1070" t="s">
        <v>941</v>
      </c>
      <c r="B1070" t="s">
        <v>939</v>
      </c>
      <c r="C1070" t="s">
        <v>1058</v>
      </c>
      <c r="D1070">
        <v>15.42</v>
      </c>
    </row>
    <row r="1071" spans="1:4">
      <c r="A1071" t="s">
        <v>32</v>
      </c>
      <c r="B1071" t="s">
        <v>979</v>
      </c>
      <c r="C1071" t="s">
        <v>1058</v>
      </c>
      <c r="D1071">
        <v>20.76</v>
      </c>
    </row>
    <row r="1072" spans="1:4">
      <c r="A1072" t="s">
        <v>32</v>
      </c>
      <c r="B1072" t="s">
        <v>532</v>
      </c>
      <c r="C1072" t="s">
        <v>1055</v>
      </c>
      <c r="D1072">
        <v>20.48</v>
      </c>
    </row>
    <row r="1073" spans="1:4">
      <c r="A1073" t="s">
        <v>32</v>
      </c>
      <c r="B1073" t="s">
        <v>14</v>
      </c>
      <c r="C1073" t="s">
        <v>1053</v>
      </c>
      <c r="D1073">
        <v>20.16</v>
      </c>
    </row>
    <row r="1074" spans="1:4">
      <c r="A1074" t="s">
        <v>32</v>
      </c>
      <c r="B1074" t="s">
        <v>376</v>
      </c>
      <c r="C1074" t="s">
        <v>1054</v>
      </c>
      <c r="D1074">
        <v>18.190000000000001</v>
      </c>
    </row>
    <row r="1075" spans="1:4">
      <c r="A1075" t="s">
        <v>129</v>
      </c>
      <c r="B1075" t="s">
        <v>532</v>
      </c>
      <c r="C1075" t="s">
        <v>1055</v>
      </c>
      <c r="D1075">
        <v>13.73</v>
      </c>
    </row>
    <row r="1076" spans="1:4">
      <c r="A1076" t="s">
        <v>129</v>
      </c>
      <c r="B1076" t="s">
        <v>14</v>
      </c>
      <c r="C1076" t="s">
        <v>1053</v>
      </c>
      <c r="D1076">
        <v>13.14</v>
      </c>
    </row>
    <row r="1077" spans="1:4">
      <c r="A1077" t="s">
        <v>129</v>
      </c>
      <c r="B1077" t="s">
        <v>979</v>
      </c>
      <c r="C1077" t="s">
        <v>1058</v>
      </c>
      <c r="D1077">
        <v>11.62</v>
      </c>
    </row>
    <row r="1078" spans="1:4">
      <c r="A1078" t="s">
        <v>117</v>
      </c>
      <c r="B1078" t="s">
        <v>502</v>
      </c>
      <c r="C1078" t="s">
        <v>1055</v>
      </c>
      <c r="D1078">
        <v>18.52</v>
      </c>
    </row>
    <row r="1079" spans="1:4">
      <c r="A1079" t="s">
        <v>117</v>
      </c>
      <c r="B1079" t="s">
        <v>23</v>
      </c>
      <c r="C1079" t="s">
        <v>1053</v>
      </c>
      <c r="D1079">
        <v>13.53</v>
      </c>
    </row>
    <row r="1080" spans="1:4">
      <c r="A1080" t="s">
        <v>328</v>
      </c>
      <c r="B1080" t="s">
        <v>806</v>
      </c>
      <c r="C1080" t="s">
        <v>1057</v>
      </c>
      <c r="D1080">
        <v>24.87</v>
      </c>
    </row>
    <row r="1081" spans="1:4">
      <c r="A1081" t="s">
        <v>328</v>
      </c>
      <c r="B1081" t="s">
        <v>326</v>
      </c>
      <c r="C1081" t="s">
        <v>1054</v>
      </c>
      <c r="D1081">
        <v>21.68</v>
      </c>
    </row>
    <row r="1082" spans="1:4">
      <c r="A1082" t="s">
        <v>333</v>
      </c>
      <c r="B1082" t="s">
        <v>806</v>
      </c>
      <c r="C1082" t="s">
        <v>1057</v>
      </c>
      <c r="D1082">
        <v>19.96</v>
      </c>
    </row>
    <row r="1083" spans="1:4">
      <c r="A1083" t="s">
        <v>333</v>
      </c>
      <c r="B1083" t="s">
        <v>326</v>
      </c>
      <c r="C1083" t="s">
        <v>1054</v>
      </c>
      <c r="D1083">
        <v>14.25</v>
      </c>
    </row>
    <row r="1084" spans="1:4">
      <c r="A1084" t="s">
        <v>809</v>
      </c>
      <c r="B1084" t="s">
        <v>806</v>
      </c>
      <c r="C1084" t="s">
        <v>1057</v>
      </c>
      <c r="D1084">
        <v>16.43</v>
      </c>
    </row>
    <row r="1085" spans="1:4">
      <c r="A1085" t="s">
        <v>810</v>
      </c>
      <c r="B1085" t="s">
        <v>806</v>
      </c>
      <c r="C1085" t="s">
        <v>1057</v>
      </c>
      <c r="D1085">
        <v>10.85</v>
      </c>
    </row>
    <row r="1086" spans="1:4">
      <c r="A1086" t="s">
        <v>507</v>
      </c>
      <c r="B1086" t="s">
        <v>502</v>
      </c>
      <c r="C1086" t="s">
        <v>1055</v>
      </c>
      <c r="D1086">
        <v>10.9</v>
      </c>
    </row>
    <row r="1087" spans="1:4">
      <c r="A1087" t="s">
        <v>437</v>
      </c>
      <c r="B1087" t="s">
        <v>436</v>
      </c>
      <c r="C1087" t="s">
        <v>1054</v>
      </c>
      <c r="D1087">
        <v>12.55</v>
      </c>
    </row>
    <row r="1088" spans="1:4">
      <c r="A1088" t="s">
        <v>401</v>
      </c>
      <c r="B1088" t="s">
        <v>392</v>
      </c>
      <c r="C1088" t="s">
        <v>1054</v>
      </c>
      <c r="D1088">
        <v>15.17</v>
      </c>
    </row>
    <row r="1089" spans="1:4">
      <c r="A1089" t="s">
        <v>910</v>
      </c>
      <c r="B1089" t="s">
        <v>905</v>
      </c>
      <c r="C1089" t="s">
        <v>1058</v>
      </c>
      <c r="D1089">
        <v>12.56</v>
      </c>
    </row>
    <row r="1090" spans="1:4">
      <c r="A1090" t="s">
        <v>669</v>
      </c>
      <c r="B1090" t="s">
        <v>651</v>
      </c>
      <c r="C1090" t="s">
        <v>1056</v>
      </c>
      <c r="D1090">
        <v>8.7100000000000009</v>
      </c>
    </row>
    <row r="1091" spans="1:4">
      <c r="A1091" t="s">
        <v>42</v>
      </c>
      <c r="B1091" t="s">
        <v>983</v>
      </c>
      <c r="C1091" t="s">
        <v>1058</v>
      </c>
      <c r="D1091">
        <v>22.03</v>
      </c>
    </row>
    <row r="1092" spans="1:4">
      <c r="A1092" t="s">
        <v>42</v>
      </c>
      <c r="B1092" t="s">
        <v>436</v>
      </c>
      <c r="C1092" t="s">
        <v>1054</v>
      </c>
      <c r="D1092">
        <v>20</v>
      </c>
    </row>
    <row r="1093" spans="1:4">
      <c r="A1093" t="s">
        <v>42</v>
      </c>
      <c r="B1093" t="s">
        <v>6</v>
      </c>
      <c r="C1093" t="s">
        <v>1053</v>
      </c>
      <c r="D1093">
        <v>18.829999999999998</v>
      </c>
    </row>
    <row r="1094" spans="1:4">
      <c r="A1094" t="s">
        <v>124</v>
      </c>
      <c r="B1094" t="s">
        <v>983</v>
      </c>
      <c r="C1094" t="s">
        <v>1058</v>
      </c>
      <c r="D1094">
        <v>13.49</v>
      </c>
    </row>
    <row r="1095" spans="1:4">
      <c r="A1095" t="s">
        <v>124</v>
      </c>
      <c r="B1095" t="s">
        <v>6</v>
      </c>
      <c r="C1095" t="s">
        <v>1053</v>
      </c>
      <c r="D1095">
        <v>13.28</v>
      </c>
    </row>
    <row r="1096" spans="1:4">
      <c r="A1096" t="s">
        <v>124</v>
      </c>
      <c r="B1096" t="s">
        <v>436</v>
      </c>
      <c r="C1096" t="s">
        <v>1054</v>
      </c>
      <c r="D1096">
        <v>9.75</v>
      </c>
    </row>
    <row r="1097" spans="1:4">
      <c r="A1097" t="s">
        <v>438</v>
      </c>
      <c r="B1097" t="s">
        <v>983</v>
      </c>
      <c r="C1097" t="s">
        <v>1058</v>
      </c>
      <c r="D1097">
        <v>10.17</v>
      </c>
    </row>
    <row r="1098" spans="1:4">
      <c r="A1098" t="s">
        <v>438</v>
      </c>
      <c r="B1098" t="s">
        <v>436</v>
      </c>
      <c r="C1098" t="s">
        <v>1054</v>
      </c>
      <c r="D1098">
        <v>8.9600000000000009</v>
      </c>
    </row>
    <row r="1099" spans="1:4">
      <c r="A1099" t="s">
        <v>747</v>
      </c>
      <c r="B1099" t="s">
        <v>745</v>
      </c>
      <c r="C1099" t="s">
        <v>1056</v>
      </c>
      <c r="D1099">
        <v>18.47</v>
      </c>
    </row>
    <row r="1100" spans="1:4">
      <c r="A1100" t="s">
        <v>751</v>
      </c>
      <c r="B1100" t="s">
        <v>745</v>
      </c>
      <c r="C1100" t="s">
        <v>1056</v>
      </c>
      <c r="D1100">
        <v>11.52</v>
      </c>
    </row>
    <row r="1101" spans="1:4">
      <c r="A1101" t="s">
        <v>754</v>
      </c>
      <c r="B1101" t="s">
        <v>745</v>
      </c>
      <c r="C1101" t="s">
        <v>1056</v>
      </c>
      <c r="D1101">
        <v>10.53</v>
      </c>
    </row>
    <row r="1102" spans="1:4">
      <c r="A1102" t="s">
        <v>762</v>
      </c>
      <c r="B1102" t="s">
        <v>745</v>
      </c>
      <c r="C1102" t="s">
        <v>1056</v>
      </c>
      <c r="D1102">
        <v>7.29</v>
      </c>
    </row>
    <row r="1103" spans="1:4">
      <c r="A1103" t="s">
        <v>728</v>
      </c>
      <c r="B1103" t="s">
        <v>719</v>
      </c>
      <c r="C1103" t="s">
        <v>1056</v>
      </c>
      <c r="D1103">
        <v>9.8000000000000007</v>
      </c>
    </row>
    <row r="1104" spans="1:4">
      <c r="A1104" t="s">
        <v>735</v>
      </c>
      <c r="B1104" t="s">
        <v>719</v>
      </c>
      <c r="C1104" t="s">
        <v>1056</v>
      </c>
      <c r="D1104">
        <v>12.44</v>
      </c>
    </row>
    <row r="1105" spans="1:4">
      <c r="A1105" t="s">
        <v>854</v>
      </c>
      <c r="B1105" t="s">
        <v>855</v>
      </c>
      <c r="C1105" t="s">
        <v>1057</v>
      </c>
      <c r="D1105">
        <v>6.88</v>
      </c>
    </row>
    <row r="1106" spans="1:4">
      <c r="A1106" t="s">
        <v>214</v>
      </c>
      <c r="B1106" t="s">
        <v>651</v>
      </c>
      <c r="C1106" t="s">
        <v>1056</v>
      </c>
      <c r="D1106">
        <v>16.52</v>
      </c>
    </row>
    <row r="1107" spans="1:4">
      <c r="A1107" t="s">
        <v>214</v>
      </c>
      <c r="B1107" t="s">
        <v>983</v>
      </c>
      <c r="C1107" t="s">
        <v>1058</v>
      </c>
      <c r="D1107">
        <v>15.99</v>
      </c>
    </row>
    <row r="1108" spans="1:4">
      <c r="A1108" t="s">
        <v>214</v>
      </c>
      <c r="B1108" t="s">
        <v>30</v>
      </c>
      <c r="C1108" t="s">
        <v>1053</v>
      </c>
      <c r="D1108">
        <v>8.6</v>
      </c>
    </row>
    <row r="1109" spans="1:4">
      <c r="A1109" t="s">
        <v>664</v>
      </c>
      <c r="B1109" t="s">
        <v>651</v>
      </c>
      <c r="C1109" t="s">
        <v>1056</v>
      </c>
      <c r="D1109">
        <v>7.93</v>
      </c>
    </row>
    <row r="1110" spans="1:4">
      <c r="A1110" t="s">
        <v>247</v>
      </c>
      <c r="B1110" t="s">
        <v>48</v>
      </c>
      <c r="C1110" t="s">
        <v>1053</v>
      </c>
      <c r="D1110">
        <v>6.88</v>
      </c>
    </row>
    <row r="1111" spans="1:4">
      <c r="A1111" t="s">
        <v>938</v>
      </c>
      <c r="B1111" t="s">
        <v>931</v>
      </c>
      <c r="C1111" t="s">
        <v>1058</v>
      </c>
      <c r="D1111">
        <v>6.56</v>
      </c>
    </row>
    <row r="1112" spans="1:4">
      <c r="A1112" t="s">
        <v>425</v>
      </c>
      <c r="B1112" t="s">
        <v>418</v>
      </c>
      <c r="C1112" t="s">
        <v>1054</v>
      </c>
      <c r="D1112">
        <v>9.7200000000000006</v>
      </c>
    </row>
    <row r="1113" spans="1:4">
      <c r="A1113" t="s">
        <v>940</v>
      </c>
      <c r="B1113" t="s">
        <v>939</v>
      </c>
      <c r="C1113" t="s">
        <v>1058</v>
      </c>
      <c r="D1113">
        <v>21.04</v>
      </c>
    </row>
    <row r="1114" spans="1:4">
      <c r="A1114" t="s">
        <v>755</v>
      </c>
      <c r="B1114" t="s">
        <v>745</v>
      </c>
      <c r="C1114" t="s">
        <v>1056</v>
      </c>
      <c r="D1114">
        <v>8.5399999999999991</v>
      </c>
    </row>
    <row r="1115" spans="1:4">
      <c r="A1115" t="s">
        <v>270</v>
      </c>
      <c r="B1115" t="s">
        <v>35</v>
      </c>
      <c r="C1115" t="s">
        <v>1053</v>
      </c>
      <c r="D1115">
        <v>5</v>
      </c>
    </row>
    <row r="1116" spans="1:4">
      <c r="A1116" t="s">
        <v>460</v>
      </c>
      <c r="B1116" t="s">
        <v>478</v>
      </c>
      <c r="C1116" t="s">
        <v>1054</v>
      </c>
      <c r="D1116">
        <v>15.23</v>
      </c>
    </row>
    <row r="1117" spans="1:4">
      <c r="A1117" t="s">
        <v>473</v>
      </c>
      <c r="B1117" t="s">
        <v>635</v>
      </c>
      <c r="C1117" t="s">
        <v>1055</v>
      </c>
      <c r="D1117">
        <v>10.94</v>
      </c>
    </row>
    <row r="1118" spans="1:4">
      <c r="A1118" t="s">
        <v>473</v>
      </c>
      <c r="B1118" t="s">
        <v>478</v>
      </c>
      <c r="C1118" t="s">
        <v>1054</v>
      </c>
      <c r="D1118">
        <v>6</v>
      </c>
    </row>
    <row r="1119" spans="1:4">
      <c r="A1119" t="s">
        <v>915</v>
      </c>
      <c r="B1119" t="s">
        <v>911</v>
      </c>
      <c r="C1119" t="s">
        <v>1058</v>
      </c>
      <c r="D1119">
        <v>15</v>
      </c>
    </row>
    <row r="1120" spans="1:4">
      <c r="A1120" t="s">
        <v>819</v>
      </c>
      <c r="B1120" t="s">
        <v>814</v>
      </c>
      <c r="C1120" t="s">
        <v>1057</v>
      </c>
      <c r="D1120">
        <v>5.88</v>
      </c>
    </row>
    <row r="1121" spans="1:4">
      <c r="A1121" t="s">
        <v>827</v>
      </c>
      <c r="B1121" t="s">
        <v>814</v>
      </c>
      <c r="C1121" t="s">
        <v>1057</v>
      </c>
      <c r="D1121">
        <v>5</v>
      </c>
    </row>
    <row r="1122" spans="1:4">
      <c r="A1122" t="s">
        <v>102</v>
      </c>
      <c r="B1122" t="s">
        <v>35</v>
      </c>
      <c r="C1122" t="s">
        <v>1053</v>
      </c>
      <c r="D1122">
        <v>14.41</v>
      </c>
    </row>
    <row r="1123" spans="1:4">
      <c r="A1123" t="s">
        <v>221</v>
      </c>
      <c r="B1123" t="s">
        <v>35</v>
      </c>
      <c r="C1123" t="s">
        <v>1053</v>
      </c>
      <c r="D1123">
        <v>8.33</v>
      </c>
    </row>
    <row r="1124" spans="1:4">
      <c r="A1124" t="s">
        <v>27</v>
      </c>
      <c r="B1124" t="s">
        <v>1014</v>
      </c>
      <c r="C1124" t="s">
        <v>1058</v>
      </c>
      <c r="D1124">
        <v>21.68</v>
      </c>
    </row>
    <row r="1125" spans="1:4">
      <c r="A1125" t="s">
        <v>27</v>
      </c>
      <c r="B1125" t="s">
        <v>11</v>
      </c>
      <c r="C1125" t="s">
        <v>1053</v>
      </c>
      <c r="D1125">
        <v>20.94</v>
      </c>
    </row>
    <row r="1126" spans="1:4">
      <c r="A1126" t="s">
        <v>850</v>
      </c>
      <c r="B1126" t="s">
        <v>855</v>
      </c>
      <c r="C1126" t="s">
        <v>1057</v>
      </c>
      <c r="D1126">
        <v>13.73</v>
      </c>
    </row>
    <row r="1127" spans="1:4">
      <c r="A1127" t="s">
        <v>656</v>
      </c>
      <c r="B1127" t="s">
        <v>651</v>
      </c>
      <c r="C1127" t="s">
        <v>1056</v>
      </c>
      <c r="D1127">
        <v>17.989999999999998</v>
      </c>
    </row>
    <row r="1128" spans="1:4">
      <c r="A1128" t="s">
        <v>402</v>
      </c>
      <c r="B1128" t="s">
        <v>983</v>
      </c>
      <c r="C1128" t="s">
        <v>1058</v>
      </c>
      <c r="D1128">
        <v>20.62</v>
      </c>
    </row>
    <row r="1129" spans="1:4">
      <c r="A1129" t="s">
        <v>402</v>
      </c>
      <c r="B1129" t="s">
        <v>392</v>
      </c>
      <c r="C1129" t="s">
        <v>1054</v>
      </c>
      <c r="D1129">
        <v>17.43</v>
      </c>
    </row>
    <row r="1130" spans="1:4">
      <c r="A1130" t="s">
        <v>412</v>
      </c>
      <c r="B1130" t="s">
        <v>983</v>
      </c>
      <c r="C1130" t="s">
        <v>1058</v>
      </c>
      <c r="D1130">
        <v>11.49</v>
      </c>
    </row>
    <row r="1131" spans="1:4">
      <c r="A1131" t="s">
        <v>412</v>
      </c>
      <c r="B1131" t="s">
        <v>392</v>
      </c>
      <c r="C1131" t="s">
        <v>1054</v>
      </c>
      <c r="D1131">
        <v>6.55</v>
      </c>
    </row>
    <row r="1132" spans="1:4">
      <c r="A1132" t="s">
        <v>411</v>
      </c>
      <c r="B1132" t="s">
        <v>392</v>
      </c>
      <c r="C1132" t="s">
        <v>1054</v>
      </c>
      <c r="D1132">
        <v>7.67</v>
      </c>
    </row>
    <row r="1133" spans="1:4">
      <c r="A1133" t="s">
        <v>662</v>
      </c>
      <c r="B1133" t="s">
        <v>651</v>
      </c>
      <c r="C1133" t="s">
        <v>1056</v>
      </c>
      <c r="D1133">
        <v>10.08</v>
      </c>
    </row>
    <row r="1134" spans="1:4">
      <c r="A1134" t="s">
        <v>985</v>
      </c>
      <c r="B1134" t="s">
        <v>983</v>
      </c>
      <c r="C1134" t="s">
        <v>1058</v>
      </c>
      <c r="D1134">
        <v>18.87</v>
      </c>
    </row>
    <row r="1135" spans="1:4">
      <c r="A1135" t="s">
        <v>503</v>
      </c>
      <c r="B1135" t="s">
        <v>502</v>
      </c>
      <c r="C1135" t="s">
        <v>1055</v>
      </c>
      <c r="D1135">
        <v>17.239999999999998</v>
      </c>
    </row>
    <row r="1136" spans="1:4">
      <c r="A1136" t="s">
        <v>68</v>
      </c>
      <c r="B1136" t="s">
        <v>326</v>
      </c>
      <c r="C1136" t="s">
        <v>1054</v>
      </c>
      <c r="D1136">
        <v>17.420000000000002</v>
      </c>
    </row>
    <row r="1137" spans="1:4">
      <c r="A1137" t="s">
        <v>68</v>
      </c>
      <c r="B1137" t="s">
        <v>23</v>
      </c>
      <c r="C1137" t="s">
        <v>1053</v>
      </c>
      <c r="D1137">
        <v>16.82</v>
      </c>
    </row>
    <row r="1138" spans="1:4">
      <c r="A1138" t="s">
        <v>158</v>
      </c>
      <c r="B1138" t="s">
        <v>23</v>
      </c>
      <c r="C1138" t="s">
        <v>1053</v>
      </c>
      <c r="D1138">
        <v>11.91</v>
      </c>
    </row>
    <row r="1139" spans="1:4">
      <c r="A1139" t="s">
        <v>158</v>
      </c>
      <c r="B1139" t="s">
        <v>326</v>
      </c>
      <c r="C1139" t="s">
        <v>1054</v>
      </c>
      <c r="D1139">
        <v>9.08</v>
      </c>
    </row>
    <row r="1140" spans="1:4">
      <c r="A1140" t="s">
        <v>55</v>
      </c>
      <c r="B1140" t="s">
        <v>979</v>
      </c>
      <c r="C1140" t="s">
        <v>1058</v>
      </c>
      <c r="D1140">
        <v>21.38</v>
      </c>
    </row>
    <row r="1141" spans="1:4">
      <c r="A1141" t="s">
        <v>55</v>
      </c>
      <c r="B1141" t="s">
        <v>793</v>
      </c>
      <c r="C1141" t="s">
        <v>1057</v>
      </c>
      <c r="D1141">
        <v>21.19</v>
      </c>
    </row>
    <row r="1142" spans="1:4">
      <c r="A1142" t="s">
        <v>55</v>
      </c>
      <c r="B1142" t="s">
        <v>573</v>
      </c>
      <c r="C1142" t="s">
        <v>1055</v>
      </c>
      <c r="D1142">
        <v>19.739999999999998</v>
      </c>
    </row>
    <row r="1143" spans="1:4">
      <c r="A1143" t="s">
        <v>55</v>
      </c>
      <c r="B1143" t="s">
        <v>14</v>
      </c>
      <c r="C1143" t="s">
        <v>1053</v>
      </c>
      <c r="D1143">
        <v>18.18</v>
      </c>
    </row>
    <row r="1144" spans="1:4">
      <c r="A1144" t="s">
        <v>55</v>
      </c>
      <c r="B1144" t="s">
        <v>376</v>
      </c>
      <c r="C1144" t="s">
        <v>1054</v>
      </c>
      <c r="D1144">
        <v>17.690000000000001</v>
      </c>
    </row>
    <row r="1145" spans="1:4">
      <c r="A1145" t="s">
        <v>661</v>
      </c>
      <c r="B1145" t="s">
        <v>651</v>
      </c>
      <c r="C1145" t="s">
        <v>1056</v>
      </c>
      <c r="D1145">
        <v>7.14</v>
      </c>
    </row>
    <row r="1146" spans="1:4">
      <c r="A1146" t="s">
        <v>194</v>
      </c>
      <c r="B1146" t="s">
        <v>793</v>
      </c>
      <c r="C1146" t="s">
        <v>1057</v>
      </c>
      <c r="D1146">
        <v>14.52</v>
      </c>
    </row>
    <row r="1147" spans="1:4">
      <c r="A1147" t="s">
        <v>194</v>
      </c>
      <c r="B1147" t="s">
        <v>979</v>
      </c>
      <c r="C1147" t="s">
        <v>1058</v>
      </c>
      <c r="D1147">
        <v>14.26</v>
      </c>
    </row>
    <row r="1148" spans="1:4">
      <c r="A1148" t="s">
        <v>194</v>
      </c>
      <c r="B1148" t="s">
        <v>573</v>
      </c>
      <c r="C1148" t="s">
        <v>1055</v>
      </c>
      <c r="D1148">
        <v>12.8</v>
      </c>
    </row>
    <row r="1149" spans="1:4">
      <c r="A1149" t="s">
        <v>194</v>
      </c>
      <c r="B1149" t="s">
        <v>376</v>
      </c>
      <c r="C1149" t="s">
        <v>1054</v>
      </c>
      <c r="D1149">
        <v>11.41</v>
      </c>
    </row>
    <row r="1150" spans="1:4">
      <c r="A1150" t="s">
        <v>194</v>
      </c>
      <c r="B1150" t="s">
        <v>14</v>
      </c>
      <c r="C1150" t="s">
        <v>1053</v>
      </c>
      <c r="D1150">
        <v>9.64</v>
      </c>
    </row>
    <row r="1151" spans="1:4">
      <c r="A1151" t="s">
        <v>201</v>
      </c>
      <c r="B1151" t="s">
        <v>793</v>
      </c>
      <c r="C1151" t="s">
        <v>1057</v>
      </c>
      <c r="D1151">
        <v>13.15</v>
      </c>
    </row>
    <row r="1152" spans="1:4">
      <c r="A1152" t="s">
        <v>201</v>
      </c>
      <c r="B1152" t="s">
        <v>573</v>
      </c>
      <c r="C1152" t="s">
        <v>1055</v>
      </c>
      <c r="D1152">
        <v>10.71</v>
      </c>
    </row>
    <row r="1153" spans="1:4">
      <c r="A1153" t="s">
        <v>201</v>
      </c>
      <c r="B1153" t="s">
        <v>14</v>
      </c>
      <c r="C1153" t="s">
        <v>1053</v>
      </c>
      <c r="D1153">
        <v>9.3000000000000007</v>
      </c>
    </row>
    <row r="1154" spans="1:4">
      <c r="A1154" t="s">
        <v>201</v>
      </c>
      <c r="B1154" t="s">
        <v>979</v>
      </c>
      <c r="C1154" t="s">
        <v>1058</v>
      </c>
      <c r="D1154">
        <v>8.2899999999999991</v>
      </c>
    </row>
    <row r="1155" spans="1:4">
      <c r="A1155" t="s">
        <v>975</v>
      </c>
      <c r="B1155" t="s">
        <v>972</v>
      </c>
      <c r="C1155" t="s">
        <v>1058</v>
      </c>
      <c r="D1155">
        <v>17.059999999999999</v>
      </c>
    </row>
    <row r="1156" spans="1:4">
      <c r="A1156" t="s">
        <v>22</v>
      </c>
      <c r="B1156" t="s">
        <v>806</v>
      </c>
      <c r="C1156" t="s">
        <v>1057</v>
      </c>
      <c r="D1156">
        <v>24.53</v>
      </c>
    </row>
    <row r="1157" spans="1:4">
      <c r="A1157" t="s">
        <v>22</v>
      </c>
      <c r="B1157" t="s">
        <v>23</v>
      </c>
      <c r="C1157" t="s">
        <v>1053</v>
      </c>
      <c r="D1157">
        <v>21.53</v>
      </c>
    </row>
    <row r="1158" spans="1:4">
      <c r="A1158" t="s">
        <v>713</v>
      </c>
      <c r="B1158" t="s">
        <v>22</v>
      </c>
      <c r="C1158" t="s">
        <v>1056</v>
      </c>
      <c r="D1158">
        <v>22.48</v>
      </c>
    </row>
    <row r="1159" spans="1:4">
      <c r="A1159" t="s">
        <v>718</v>
      </c>
      <c r="B1159" t="s">
        <v>22</v>
      </c>
      <c r="C1159" t="s">
        <v>1056</v>
      </c>
      <c r="D1159">
        <v>13.26</v>
      </c>
    </row>
    <row r="1160" spans="1:4">
      <c r="A1160" t="s">
        <v>99</v>
      </c>
      <c r="B1160" t="s">
        <v>39</v>
      </c>
      <c r="C1160" t="s">
        <v>1053</v>
      </c>
      <c r="D1160">
        <v>14.43</v>
      </c>
    </row>
    <row r="1161" spans="1:4">
      <c r="A1161" t="s">
        <v>134</v>
      </c>
      <c r="B1161" t="s">
        <v>39</v>
      </c>
      <c r="C1161" t="s">
        <v>1053</v>
      </c>
      <c r="D1161">
        <v>12.9</v>
      </c>
    </row>
    <row r="1162" spans="1:4">
      <c r="A1162" t="s">
        <v>82</v>
      </c>
      <c r="B1162" t="s">
        <v>972</v>
      </c>
      <c r="C1162" t="s">
        <v>1058</v>
      </c>
      <c r="D1162">
        <v>18.75</v>
      </c>
    </row>
    <row r="1163" spans="1:4">
      <c r="A1163" t="s">
        <v>82</v>
      </c>
      <c r="B1163" t="s">
        <v>39</v>
      </c>
      <c r="C1163" t="s">
        <v>1053</v>
      </c>
      <c r="D1163">
        <v>15.99</v>
      </c>
    </row>
    <row r="1164" spans="1:4">
      <c r="A1164" t="s">
        <v>82</v>
      </c>
      <c r="B1164" t="s">
        <v>557</v>
      </c>
      <c r="C1164" t="s">
        <v>1055</v>
      </c>
      <c r="D1164">
        <v>12.44</v>
      </c>
    </row>
    <row r="1165" spans="1:4">
      <c r="A1165" t="s">
        <v>584</v>
      </c>
      <c r="B1165" t="s">
        <v>573</v>
      </c>
      <c r="C1165" t="s">
        <v>1055</v>
      </c>
      <c r="D1165">
        <v>12.2</v>
      </c>
    </row>
    <row r="1166" spans="1:4">
      <c r="A1166" t="s">
        <v>876</v>
      </c>
      <c r="B1166" t="s">
        <v>873</v>
      </c>
      <c r="C1166" t="s">
        <v>1057</v>
      </c>
      <c r="D1166">
        <v>12.35</v>
      </c>
    </row>
    <row r="1167" spans="1:4">
      <c r="A1167" t="s">
        <v>876</v>
      </c>
      <c r="B1167" t="s">
        <v>979</v>
      </c>
      <c r="C1167" t="s">
        <v>1058</v>
      </c>
      <c r="D1167">
        <v>11.18</v>
      </c>
    </row>
    <row r="1168" spans="1:4">
      <c r="A1168" t="s">
        <v>877</v>
      </c>
      <c r="B1168" t="s">
        <v>873</v>
      </c>
      <c r="C1168" t="s">
        <v>1057</v>
      </c>
      <c r="D1168">
        <v>8.5399999999999991</v>
      </c>
    </row>
    <row r="1169" spans="1:4">
      <c r="A1169" t="s">
        <v>877</v>
      </c>
      <c r="B1169" t="s">
        <v>979</v>
      </c>
      <c r="C1169" t="s">
        <v>1058</v>
      </c>
      <c r="D1169">
        <v>8.4600000000000009</v>
      </c>
    </row>
    <row r="1170" spans="1:4">
      <c r="A1170" t="s">
        <v>879</v>
      </c>
      <c r="B1170" t="s">
        <v>873</v>
      </c>
      <c r="C1170" t="s">
        <v>1057</v>
      </c>
      <c r="D1170">
        <v>5.33</v>
      </c>
    </row>
    <row r="1171" spans="1:4">
      <c r="A1171" t="s">
        <v>90</v>
      </c>
      <c r="B1171" t="s">
        <v>502</v>
      </c>
      <c r="C1171" t="s">
        <v>1055</v>
      </c>
      <c r="D1171">
        <v>17.53</v>
      </c>
    </row>
    <row r="1172" spans="1:4">
      <c r="A1172" t="s">
        <v>90</v>
      </c>
      <c r="B1172" t="s">
        <v>806</v>
      </c>
      <c r="C1172" t="s">
        <v>1057</v>
      </c>
      <c r="D1172">
        <v>15.64</v>
      </c>
    </row>
    <row r="1173" spans="1:4">
      <c r="A1173" t="s">
        <v>90</v>
      </c>
      <c r="B1173" t="s">
        <v>23</v>
      </c>
      <c r="C1173" t="s">
        <v>1053</v>
      </c>
      <c r="D1173">
        <v>14.94</v>
      </c>
    </row>
    <row r="1174" spans="1:4">
      <c r="A1174" t="s">
        <v>973</v>
      </c>
      <c r="B1174" t="s">
        <v>972</v>
      </c>
      <c r="C1174" t="s">
        <v>1058</v>
      </c>
      <c r="D1174">
        <v>17.86</v>
      </c>
    </row>
    <row r="1175" spans="1:4">
      <c r="A1175" t="s">
        <v>73</v>
      </c>
      <c r="B1175" t="s">
        <v>39</v>
      </c>
      <c r="C1175" t="s">
        <v>1053</v>
      </c>
      <c r="D1175">
        <v>16.559999999999999</v>
      </c>
    </row>
    <row r="1176" spans="1:4">
      <c r="A1176" t="s">
        <v>925</v>
      </c>
      <c r="B1176" t="s">
        <v>922</v>
      </c>
      <c r="C1176" t="s">
        <v>1058</v>
      </c>
      <c r="D1176">
        <v>12.9</v>
      </c>
    </row>
    <row r="1177" spans="1:4">
      <c r="A1177" t="s">
        <v>695</v>
      </c>
      <c r="B1177" t="s">
        <v>694</v>
      </c>
      <c r="C1177" t="s">
        <v>1056</v>
      </c>
      <c r="D1177">
        <v>24.5</v>
      </c>
    </row>
    <row r="1178" spans="1:4">
      <c r="A1178" t="s">
        <v>695</v>
      </c>
      <c r="B1178" t="s">
        <v>893</v>
      </c>
      <c r="C1178" t="s">
        <v>1058</v>
      </c>
      <c r="D1178">
        <v>17.09</v>
      </c>
    </row>
    <row r="1179" spans="1:4">
      <c r="A1179" t="s">
        <v>700</v>
      </c>
      <c r="B1179" t="s">
        <v>694</v>
      </c>
      <c r="C1179" t="s">
        <v>1056</v>
      </c>
      <c r="D1179">
        <v>17.82</v>
      </c>
    </row>
    <row r="1180" spans="1:4">
      <c r="A1180" t="s">
        <v>700</v>
      </c>
      <c r="B1180" t="s">
        <v>893</v>
      </c>
      <c r="C1180" t="s">
        <v>1058</v>
      </c>
      <c r="D1180">
        <v>14.22</v>
      </c>
    </row>
    <row r="1181" spans="1:4">
      <c r="A1181" t="s">
        <v>704</v>
      </c>
      <c r="B1181" t="s">
        <v>694</v>
      </c>
      <c r="C1181" t="s">
        <v>1056</v>
      </c>
      <c r="D1181">
        <v>12.03</v>
      </c>
    </row>
    <row r="1182" spans="1:4">
      <c r="A1182" t="s">
        <v>704</v>
      </c>
      <c r="B1182" t="s">
        <v>893</v>
      </c>
      <c r="C1182" t="s">
        <v>1058</v>
      </c>
      <c r="D1182">
        <v>10.98</v>
      </c>
    </row>
    <row r="1183" spans="1:4">
      <c r="A1183" t="s">
        <v>706</v>
      </c>
      <c r="B1183" t="s">
        <v>694</v>
      </c>
      <c r="C1183" t="s">
        <v>1056</v>
      </c>
      <c r="D1183">
        <v>10.51</v>
      </c>
    </row>
    <row r="1184" spans="1:4">
      <c r="A1184" t="s">
        <v>995</v>
      </c>
      <c r="B1184" t="s">
        <v>993</v>
      </c>
      <c r="C1184" t="s">
        <v>1058</v>
      </c>
      <c r="D1184">
        <v>16.23</v>
      </c>
    </row>
    <row r="1185" spans="1:4">
      <c r="A1185" t="s">
        <v>138</v>
      </c>
      <c r="B1185" t="s">
        <v>64</v>
      </c>
      <c r="C1185" t="s">
        <v>1053</v>
      </c>
      <c r="D1185">
        <v>12.7</v>
      </c>
    </row>
    <row r="1186" spans="1:4">
      <c r="A1186" t="s">
        <v>184</v>
      </c>
      <c r="B1186" t="s">
        <v>64</v>
      </c>
      <c r="C1186" t="s">
        <v>1053</v>
      </c>
      <c r="D1186">
        <v>10.199999999999999</v>
      </c>
    </row>
    <row r="1187" spans="1:4">
      <c r="A1187" t="s">
        <v>83</v>
      </c>
      <c r="B1187" t="s">
        <v>64</v>
      </c>
      <c r="C1187" t="s">
        <v>1053</v>
      </c>
      <c r="D1187">
        <v>15.95</v>
      </c>
    </row>
    <row r="1188" spans="1:4">
      <c r="A1188" t="s">
        <v>266</v>
      </c>
      <c r="B1188" t="s">
        <v>64</v>
      </c>
      <c r="C1188" t="s">
        <v>1053</v>
      </c>
      <c r="D1188">
        <v>5.45</v>
      </c>
    </row>
    <row r="1189" spans="1:4">
      <c r="A1189" t="s">
        <v>334</v>
      </c>
      <c r="B1189" t="s">
        <v>326</v>
      </c>
      <c r="C1189" t="s">
        <v>1054</v>
      </c>
      <c r="D1189">
        <v>11.11</v>
      </c>
    </row>
    <row r="1190" spans="1:4">
      <c r="A1190" t="s">
        <v>285</v>
      </c>
      <c r="B1190" t="s">
        <v>651</v>
      </c>
      <c r="C1190" t="s">
        <v>1056</v>
      </c>
      <c r="D1190">
        <v>5.56</v>
      </c>
    </row>
    <row r="1191" spans="1:4">
      <c r="A1191" t="s">
        <v>285</v>
      </c>
      <c r="B1191" t="s">
        <v>6</v>
      </c>
      <c r="C1191" t="s">
        <v>1053</v>
      </c>
      <c r="D1191">
        <v>3.16</v>
      </c>
    </row>
    <row r="1192" spans="1:4">
      <c r="A1192" t="s">
        <v>487</v>
      </c>
      <c r="B1192" t="s">
        <v>490</v>
      </c>
      <c r="C1192" t="s">
        <v>1055</v>
      </c>
      <c r="D1192">
        <v>8.86</v>
      </c>
    </row>
    <row r="1193" spans="1:4">
      <c r="A1193" t="s">
        <v>489</v>
      </c>
      <c r="B1193" t="s">
        <v>490</v>
      </c>
      <c r="C1193" t="s">
        <v>1055</v>
      </c>
      <c r="D1193">
        <v>2.31</v>
      </c>
    </row>
    <row r="1194" spans="1:4">
      <c r="A1194" t="s">
        <v>679</v>
      </c>
      <c r="B1194" t="s">
        <v>677</v>
      </c>
      <c r="C1194" t="s">
        <v>1056</v>
      </c>
      <c r="D1194">
        <v>17.350000000000001</v>
      </c>
    </row>
    <row r="1195" spans="1:4">
      <c r="A1195" t="s">
        <v>399</v>
      </c>
      <c r="B1195" t="s">
        <v>983</v>
      </c>
      <c r="C1195" t="s">
        <v>1058</v>
      </c>
      <c r="D1195">
        <v>19.760000000000002</v>
      </c>
    </row>
    <row r="1196" spans="1:4">
      <c r="A1196" t="s">
        <v>399</v>
      </c>
      <c r="B1196" t="s">
        <v>392</v>
      </c>
      <c r="C1196" t="s">
        <v>1054</v>
      </c>
      <c r="D1196">
        <v>16.38</v>
      </c>
    </row>
    <row r="1197" spans="1:4">
      <c r="A1197" t="s">
        <v>414</v>
      </c>
      <c r="B1197" t="s">
        <v>983</v>
      </c>
      <c r="C1197" t="s">
        <v>1058</v>
      </c>
      <c r="D1197">
        <v>11.47</v>
      </c>
    </row>
    <row r="1198" spans="1:4">
      <c r="A1198" t="s">
        <v>414</v>
      </c>
      <c r="B1198" t="s">
        <v>392</v>
      </c>
      <c r="C1198" t="s">
        <v>1054</v>
      </c>
      <c r="D1198">
        <v>8.75</v>
      </c>
    </row>
    <row r="1199" spans="1:4">
      <c r="A1199" t="s">
        <v>353</v>
      </c>
      <c r="B1199" t="s">
        <v>349</v>
      </c>
      <c r="C1199" t="s">
        <v>1054</v>
      </c>
      <c r="D1199">
        <v>8.33</v>
      </c>
    </row>
    <row r="1200" spans="1:4">
      <c r="A1200" t="s">
        <v>588</v>
      </c>
      <c r="B1200" t="s">
        <v>573</v>
      </c>
      <c r="C1200" t="s">
        <v>1055</v>
      </c>
      <c r="D1200">
        <v>9</v>
      </c>
    </row>
    <row r="1201" spans="1:4">
      <c r="A1201" t="s">
        <v>592</v>
      </c>
      <c r="B1201" t="s">
        <v>573</v>
      </c>
      <c r="C1201" t="s">
        <v>1055</v>
      </c>
      <c r="D1201">
        <v>9.52</v>
      </c>
    </row>
    <row r="1202" spans="1:4">
      <c r="A1202" t="s">
        <v>593</v>
      </c>
      <c r="B1202" t="s">
        <v>573</v>
      </c>
      <c r="C1202" t="s">
        <v>1055</v>
      </c>
      <c r="D1202">
        <v>6.76</v>
      </c>
    </row>
    <row r="1203" spans="1:4">
      <c r="A1203" t="s">
        <v>338</v>
      </c>
      <c r="B1203" t="s">
        <v>326</v>
      </c>
      <c r="C1203" t="s">
        <v>1054</v>
      </c>
      <c r="D1203">
        <v>11.94</v>
      </c>
    </row>
    <row r="1204" spans="1:4">
      <c r="A1204" t="s">
        <v>1023</v>
      </c>
      <c r="B1204" t="s">
        <v>1014</v>
      </c>
      <c r="C1204" t="s">
        <v>1058</v>
      </c>
      <c r="D1204">
        <v>11.88</v>
      </c>
    </row>
    <row r="1205" spans="1:4">
      <c r="A1205" t="s">
        <v>761</v>
      </c>
      <c r="B1205" t="s">
        <v>745</v>
      </c>
      <c r="C1205" t="s">
        <v>1056</v>
      </c>
      <c r="D1205">
        <v>4.38</v>
      </c>
    </row>
    <row r="1206" spans="1:4">
      <c r="A1206" t="s">
        <v>673</v>
      </c>
      <c r="B1206" t="s">
        <v>670</v>
      </c>
      <c r="C1206" t="s">
        <v>1056</v>
      </c>
      <c r="D1206">
        <v>15</v>
      </c>
    </row>
    <row r="1207" spans="1:4">
      <c r="A1207" t="s">
        <v>319</v>
      </c>
      <c r="B1207" t="s">
        <v>315</v>
      </c>
      <c r="C1207" t="s">
        <v>1054</v>
      </c>
      <c r="D1207">
        <v>16.11</v>
      </c>
    </row>
    <row r="1208" spans="1:4">
      <c r="A1208" t="s">
        <v>18</v>
      </c>
      <c r="B1208" t="s">
        <v>956</v>
      </c>
      <c r="C1208" t="s">
        <v>1058</v>
      </c>
      <c r="D1208">
        <v>23.69</v>
      </c>
    </row>
    <row r="1209" spans="1:4">
      <c r="A1209" t="s">
        <v>18</v>
      </c>
      <c r="B1209" t="s">
        <v>11</v>
      </c>
      <c r="C1209" t="s">
        <v>1053</v>
      </c>
      <c r="D1209">
        <v>22.11</v>
      </c>
    </row>
    <row r="1210" spans="1:4">
      <c r="A1210" t="s">
        <v>26</v>
      </c>
      <c r="B1210" t="s">
        <v>11</v>
      </c>
      <c r="C1210" t="s">
        <v>1053</v>
      </c>
      <c r="D1210">
        <v>21.02</v>
      </c>
    </row>
    <row r="1211" spans="1:4">
      <c r="A1211" t="s">
        <v>26</v>
      </c>
      <c r="B1211" t="s">
        <v>956</v>
      </c>
      <c r="C1211" t="s">
        <v>1058</v>
      </c>
      <c r="D1211">
        <v>20.36</v>
      </c>
    </row>
    <row r="1212" spans="1:4">
      <c r="A1212" t="s">
        <v>104</v>
      </c>
      <c r="B1212" t="s">
        <v>11</v>
      </c>
      <c r="C1212" t="s">
        <v>1053</v>
      </c>
      <c r="D1212">
        <v>14.39</v>
      </c>
    </row>
    <row r="1213" spans="1:4">
      <c r="A1213" t="s">
        <v>120</v>
      </c>
      <c r="B1213" t="s">
        <v>48</v>
      </c>
      <c r="C1213" t="s">
        <v>1053</v>
      </c>
      <c r="D1213">
        <v>13.37</v>
      </c>
    </row>
    <row r="1214" spans="1:4">
      <c r="A1214" t="s">
        <v>909</v>
      </c>
      <c r="B1214" t="s">
        <v>905</v>
      </c>
      <c r="C1214" t="s">
        <v>1058</v>
      </c>
      <c r="D1214">
        <v>15.41</v>
      </c>
    </row>
    <row r="1215" spans="1:4">
      <c r="A1215" t="s">
        <v>611</v>
      </c>
      <c r="B1215" t="s">
        <v>594</v>
      </c>
      <c r="C1215" t="s">
        <v>1055</v>
      </c>
      <c r="D1215">
        <v>12.7</v>
      </c>
    </row>
    <row r="1216" spans="1:4">
      <c r="A1216" t="s">
        <v>611</v>
      </c>
      <c r="B1216" t="s">
        <v>763</v>
      </c>
      <c r="C1216" t="s">
        <v>1056</v>
      </c>
      <c r="D1216">
        <v>11.71</v>
      </c>
    </row>
    <row r="1217" spans="1:4">
      <c r="A1217" t="s">
        <v>624</v>
      </c>
      <c r="B1217" t="s">
        <v>763</v>
      </c>
      <c r="C1217" t="s">
        <v>1056</v>
      </c>
      <c r="D1217">
        <v>11.12</v>
      </c>
    </row>
    <row r="1218" spans="1:4">
      <c r="A1218" t="s">
        <v>624</v>
      </c>
      <c r="B1218" t="s">
        <v>594</v>
      </c>
      <c r="C1218" t="s">
        <v>1055</v>
      </c>
      <c r="D1218">
        <v>5</v>
      </c>
    </row>
    <row r="1219" spans="1:4">
      <c r="A1219" t="s">
        <v>657</v>
      </c>
      <c r="B1219" t="s">
        <v>814</v>
      </c>
      <c r="C1219" t="s">
        <v>1057</v>
      </c>
      <c r="D1219">
        <v>16.59</v>
      </c>
    </row>
    <row r="1220" spans="1:4">
      <c r="A1220" t="s">
        <v>657</v>
      </c>
      <c r="B1220" t="s">
        <v>651</v>
      </c>
      <c r="C1220" t="s">
        <v>1056</v>
      </c>
      <c r="D1220">
        <v>14.49</v>
      </c>
    </row>
    <row r="1221" spans="1:4">
      <c r="A1221" t="s">
        <v>657</v>
      </c>
      <c r="B1221" t="s">
        <v>983</v>
      </c>
      <c r="C1221" t="s">
        <v>1058</v>
      </c>
      <c r="D1221">
        <v>14.29</v>
      </c>
    </row>
    <row r="1222" spans="1:4">
      <c r="A1222" t="s">
        <v>107</v>
      </c>
      <c r="B1222" t="s">
        <v>101</v>
      </c>
      <c r="C1222" t="s">
        <v>1053</v>
      </c>
      <c r="D1222">
        <v>14.26</v>
      </c>
    </row>
    <row r="1223" spans="1:4">
      <c r="A1223" t="s">
        <v>107</v>
      </c>
      <c r="B1223" t="s">
        <v>392</v>
      </c>
      <c r="C1223" t="s">
        <v>1054</v>
      </c>
      <c r="D1223">
        <v>13.18</v>
      </c>
    </row>
    <row r="1224" spans="1:4">
      <c r="A1224" t="s">
        <v>272</v>
      </c>
      <c r="B1224" t="s">
        <v>392</v>
      </c>
      <c r="C1224" t="s">
        <v>1054</v>
      </c>
      <c r="D1224">
        <v>6.11</v>
      </c>
    </row>
    <row r="1225" spans="1:4">
      <c r="A1225" t="s">
        <v>272</v>
      </c>
      <c r="B1225" t="s">
        <v>101</v>
      </c>
      <c r="C1225" t="s">
        <v>1053</v>
      </c>
      <c r="D1225">
        <v>4.8600000000000003</v>
      </c>
    </row>
    <row r="1226" spans="1:4">
      <c r="A1226" t="s">
        <v>665</v>
      </c>
      <c r="B1226" t="s">
        <v>651</v>
      </c>
      <c r="C1226" t="s">
        <v>1056</v>
      </c>
      <c r="D1226">
        <v>8.73</v>
      </c>
    </row>
    <row r="1227" spans="1:4">
      <c r="A1227" t="s">
        <v>743</v>
      </c>
      <c r="B1227" t="s">
        <v>1013</v>
      </c>
      <c r="C1227" t="s">
        <v>1058</v>
      </c>
      <c r="D1227">
        <v>21.21</v>
      </c>
    </row>
    <row r="1228" spans="1:4">
      <c r="A1228" t="s">
        <v>743</v>
      </c>
      <c r="B1228" t="s">
        <v>742</v>
      </c>
      <c r="C1228" t="s">
        <v>1056</v>
      </c>
      <c r="D1228">
        <v>21.04</v>
      </c>
    </row>
    <row r="1229" spans="1:4">
      <c r="A1229" t="s">
        <v>25</v>
      </c>
      <c r="B1229" t="s">
        <v>828</v>
      </c>
      <c r="C1229" t="s">
        <v>1057</v>
      </c>
      <c r="D1229">
        <v>22.62</v>
      </c>
    </row>
    <row r="1230" spans="1:4">
      <c r="A1230" t="s">
        <v>25</v>
      </c>
      <c r="B1230" t="s">
        <v>21</v>
      </c>
      <c r="C1230" t="s">
        <v>1053</v>
      </c>
      <c r="D1230">
        <v>21.03</v>
      </c>
    </row>
    <row r="1231" spans="1:4">
      <c r="A1231" t="s">
        <v>181</v>
      </c>
      <c r="B1231" t="s">
        <v>828</v>
      </c>
      <c r="C1231" t="s">
        <v>1057</v>
      </c>
      <c r="D1231">
        <v>18.36</v>
      </c>
    </row>
    <row r="1232" spans="1:4">
      <c r="A1232" t="s">
        <v>181</v>
      </c>
      <c r="B1232" t="s">
        <v>21</v>
      </c>
      <c r="C1232" t="s">
        <v>1053</v>
      </c>
      <c r="D1232">
        <v>10.36</v>
      </c>
    </row>
    <row r="1233" spans="1:4">
      <c r="A1233" t="s">
        <v>835</v>
      </c>
      <c r="B1233" t="s">
        <v>828</v>
      </c>
      <c r="C1233" t="s">
        <v>1057</v>
      </c>
      <c r="D1233">
        <v>13.88</v>
      </c>
    </row>
    <row r="1234" spans="1:4">
      <c r="A1234" t="s">
        <v>777</v>
      </c>
      <c r="B1234" t="s">
        <v>776</v>
      </c>
      <c r="C1234" t="s">
        <v>1057</v>
      </c>
      <c r="D1234">
        <v>16.27</v>
      </c>
    </row>
    <row r="1235" spans="1:4">
      <c r="A1235" t="s">
        <v>779</v>
      </c>
      <c r="B1235" t="s">
        <v>776</v>
      </c>
      <c r="C1235" t="s">
        <v>1057</v>
      </c>
      <c r="D1235">
        <v>9.0500000000000007</v>
      </c>
    </row>
    <row r="1236" spans="1:4">
      <c r="A1236" t="s">
        <v>531</v>
      </c>
      <c r="B1236" t="s">
        <v>517</v>
      </c>
      <c r="C1236" t="s">
        <v>1055</v>
      </c>
      <c r="D1236">
        <v>9.2899999999999991</v>
      </c>
    </row>
    <row r="1237" spans="1:4">
      <c r="A1237" t="s">
        <v>531</v>
      </c>
      <c r="B1237" t="s">
        <v>1024</v>
      </c>
      <c r="C1237" t="s">
        <v>1058</v>
      </c>
      <c r="D1237">
        <v>8.85</v>
      </c>
    </row>
    <row r="1238" spans="1:4">
      <c r="A1238" t="s">
        <v>528</v>
      </c>
      <c r="B1238" t="s">
        <v>517</v>
      </c>
      <c r="C1238" t="s">
        <v>1055</v>
      </c>
      <c r="D1238">
        <v>7.14</v>
      </c>
    </row>
    <row r="1239" spans="1:4">
      <c r="A1239" t="s">
        <v>528</v>
      </c>
      <c r="B1239" t="s">
        <v>1024</v>
      </c>
      <c r="C1239" t="s">
        <v>1058</v>
      </c>
      <c r="D1239">
        <v>6.45</v>
      </c>
    </row>
    <row r="1240" spans="1:4">
      <c r="A1240" t="s">
        <v>530</v>
      </c>
      <c r="B1240" t="s">
        <v>517</v>
      </c>
      <c r="C1240" t="s">
        <v>1055</v>
      </c>
      <c r="D1240">
        <v>5.62</v>
      </c>
    </row>
    <row r="1241" spans="1:4">
      <c r="A1241" t="s">
        <v>429</v>
      </c>
      <c r="B1241" t="s">
        <v>418</v>
      </c>
      <c r="C1241" t="s">
        <v>1054</v>
      </c>
      <c r="D1241">
        <v>11.29</v>
      </c>
    </row>
    <row r="1242" spans="1:4">
      <c r="A1242" t="s">
        <v>604</v>
      </c>
      <c r="B1242" t="s">
        <v>905</v>
      </c>
      <c r="C1242" t="s">
        <v>1058</v>
      </c>
      <c r="D1242">
        <v>17.75</v>
      </c>
    </row>
    <row r="1243" spans="1:4">
      <c r="A1243" t="s">
        <v>604</v>
      </c>
      <c r="B1243" t="s">
        <v>594</v>
      </c>
      <c r="C1243" t="s">
        <v>1055</v>
      </c>
      <c r="D1243">
        <v>16.34</v>
      </c>
    </row>
    <row r="1244" spans="1:4">
      <c r="A1244" t="s">
        <v>604</v>
      </c>
      <c r="B1244" t="s">
        <v>763</v>
      </c>
      <c r="C1244" t="s">
        <v>1056</v>
      </c>
      <c r="D1244">
        <v>13.54</v>
      </c>
    </row>
    <row r="1245" spans="1:4">
      <c r="A1245" t="s">
        <v>420</v>
      </c>
      <c r="B1245" t="s">
        <v>950</v>
      </c>
      <c r="C1245" t="s">
        <v>1058</v>
      </c>
      <c r="D1245">
        <v>18.52</v>
      </c>
    </row>
    <row r="1246" spans="1:4">
      <c r="A1246" t="s">
        <v>420</v>
      </c>
      <c r="B1246" t="s">
        <v>35</v>
      </c>
      <c r="C1246" t="s">
        <v>1056</v>
      </c>
      <c r="D1246">
        <v>16.600000000000001</v>
      </c>
    </row>
    <row r="1247" spans="1:4">
      <c r="A1247" t="s">
        <v>420</v>
      </c>
      <c r="B1247" t="s">
        <v>418</v>
      </c>
      <c r="C1247" t="s">
        <v>1054</v>
      </c>
      <c r="D1247">
        <v>14.44</v>
      </c>
    </row>
    <row r="1248" spans="1:4">
      <c r="A1248" t="s">
        <v>501</v>
      </c>
      <c r="B1248" t="s">
        <v>855</v>
      </c>
      <c r="C1248" t="s">
        <v>1057</v>
      </c>
      <c r="D1248">
        <v>6</v>
      </c>
    </row>
    <row r="1249" spans="1:4">
      <c r="A1249" t="s">
        <v>501</v>
      </c>
      <c r="B1249" t="s">
        <v>490</v>
      </c>
      <c r="C1249" t="s">
        <v>1055</v>
      </c>
      <c r="D1249">
        <v>4</v>
      </c>
    </row>
    <row r="1250" spans="1:4">
      <c r="A1250" t="s">
        <v>277</v>
      </c>
      <c r="B1250" t="s">
        <v>50</v>
      </c>
      <c r="C1250" t="s">
        <v>1053</v>
      </c>
      <c r="D1250">
        <f>(70/510)*30</f>
        <v>4.1176470588235299</v>
      </c>
    </row>
    <row r="1251" spans="1:4">
      <c r="A1251" t="s">
        <v>280</v>
      </c>
      <c r="B1251" t="s">
        <v>50</v>
      </c>
      <c r="C1251" t="s">
        <v>1053</v>
      </c>
      <c r="D1251">
        <f>(50/390)*30</f>
        <v>3.8461538461538458</v>
      </c>
    </row>
    <row r="1252" spans="1:4">
      <c r="A1252" t="s">
        <v>834</v>
      </c>
      <c r="B1252" t="s">
        <v>828</v>
      </c>
      <c r="C1252" t="s">
        <v>1057</v>
      </c>
      <c r="D1252">
        <v>12.34</v>
      </c>
    </row>
    <row r="1253" spans="1:4">
      <c r="A1253" t="s">
        <v>839</v>
      </c>
      <c r="B1253" t="s">
        <v>828</v>
      </c>
      <c r="C1253" t="s">
        <v>1057</v>
      </c>
      <c r="D1253">
        <v>4.67</v>
      </c>
    </row>
    <row r="1254" spans="1:4">
      <c r="A1254" t="s">
        <v>133</v>
      </c>
      <c r="B1254" t="s">
        <v>1013</v>
      </c>
      <c r="C1254" t="s">
        <v>1058</v>
      </c>
      <c r="D1254">
        <v>20.8</v>
      </c>
    </row>
    <row r="1255" spans="1:4">
      <c r="A1255" t="s">
        <v>133</v>
      </c>
      <c r="B1255" t="s">
        <v>651</v>
      </c>
      <c r="C1255" t="s">
        <v>1056</v>
      </c>
      <c r="D1255">
        <v>13.93</v>
      </c>
    </row>
    <row r="1256" spans="1:4">
      <c r="A1256" t="s">
        <v>133</v>
      </c>
      <c r="B1256" t="s">
        <v>30</v>
      </c>
      <c r="C1256" t="s">
        <v>1053</v>
      </c>
      <c r="D1256">
        <v>12.98</v>
      </c>
    </row>
    <row r="1257" spans="1:4">
      <c r="A1257" t="s">
        <v>20</v>
      </c>
      <c r="B1257" t="s">
        <v>21</v>
      </c>
      <c r="C1257" t="s">
        <v>1053</v>
      </c>
      <c r="D1257">
        <v>21.56</v>
      </c>
    </row>
    <row r="1258" spans="1:4">
      <c r="A1258" t="s">
        <v>20</v>
      </c>
      <c r="B1258" t="s">
        <v>828</v>
      </c>
      <c r="C1258" t="s">
        <v>1057</v>
      </c>
      <c r="D1258">
        <v>21.02</v>
      </c>
    </row>
    <row r="1259" spans="1:4">
      <c r="A1259" t="s">
        <v>20</v>
      </c>
      <c r="B1259" t="s">
        <v>742</v>
      </c>
      <c r="C1259" t="s">
        <v>1056</v>
      </c>
      <c r="D1259">
        <v>19.63</v>
      </c>
    </row>
    <row r="1260" spans="1:4">
      <c r="A1260" t="s">
        <v>20</v>
      </c>
      <c r="B1260" t="s">
        <v>814</v>
      </c>
      <c r="C1260" t="s">
        <v>1057</v>
      </c>
      <c r="D1260">
        <v>11.27</v>
      </c>
    </row>
    <row r="1261" spans="1:4">
      <c r="A1261" t="s">
        <v>766</v>
      </c>
      <c r="B1261" t="s">
        <v>763</v>
      </c>
      <c r="C1261" t="s">
        <v>1056</v>
      </c>
      <c r="D1261">
        <v>14.61</v>
      </c>
    </row>
    <row r="1262" spans="1:4">
      <c r="A1262" t="s">
        <v>766</v>
      </c>
      <c r="B1262" t="s">
        <v>905</v>
      </c>
      <c r="C1262" t="s">
        <v>1058</v>
      </c>
      <c r="D1262">
        <v>12.83</v>
      </c>
    </row>
    <row r="1263" spans="1:4">
      <c r="A1263" t="s">
        <v>904</v>
      </c>
      <c r="B1263" t="s">
        <v>898</v>
      </c>
      <c r="C1263" t="s">
        <v>1058</v>
      </c>
      <c r="D1263">
        <v>9.65</v>
      </c>
    </row>
    <row r="1264" spans="1:4">
      <c r="A1264" t="s">
        <v>597</v>
      </c>
      <c r="B1264" t="s">
        <v>763</v>
      </c>
      <c r="C1264" t="s">
        <v>1056</v>
      </c>
      <c r="D1264">
        <v>19</v>
      </c>
    </row>
    <row r="1265" spans="1:4">
      <c r="A1265" t="s">
        <v>597</v>
      </c>
      <c r="B1265" t="s">
        <v>905</v>
      </c>
      <c r="C1265" t="s">
        <v>1058</v>
      </c>
      <c r="D1265">
        <v>18.29</v>
      </c>
    </row>
    <row r="1266" spans="1:4">
      <c r="A1266" t="s">
        <v>597</v>
      </c>
      <c r="B1266" t="s">
        <v>594</v>
      </c>
      <c r="C1266" t="s">
        <v>1055</v>
      </c>
      <c r="D1266">
        <v>17.36</v>
      </c>
    </row>
    <row r="1267" spans="1:4">
      <c r="A1267" t="s">
        <v>1026</v>
      </c>
      <c r="B1267" t="s">
        <v>1024</v>
      </c>
      <c r="C1267" t="s">
        <v>1058</v>
      </c>
      <c r="D1267">
        <v>12.04</v>
      </c>
    </row>
    <row r="1268" spans="1:4">
      <c r="A1268" t="s">
        <v>1029</v>
      </c>
      <c r="B1268" t="s">
        <v>1024</v>
      </c>
      <c r="C1268" t="s">
        <v>1058</v>
      </c>
      <c r="D1268">
        <v>8.49</v>
      </c>
    </row>
    <row r="1269" spans="1:4">
      <c r="A1269" t="s">
        <v>1031</v>
      </c>
      <c r="B1269" t="s">
        <v>1024</v>
      </c>
      <c r="C1269" t="s">
        <v>1058</v>
      </c>
      <c r="D1269">
        <v>7.43</v>
      </c>
    </row>
    <row r="1270" spans="1:4">
      <c r="A1270" t="s">
        <v>775</v>
      </c>
      <c r="B1270" t="s">
        <v>763</v>
      </c>
      <c r="C1270" t="s">
        <v>1056</v>
      </c>
      <c r="D1270">
        <v>1.76</v>
      </c>
    </row>
    <row r="1271" spans="1:4">
      <c r="A1271" t="s">
        <v>419</v>
      </c>
      <c r="B1271" t="s">
        <v>418</v>
      </c>
      <c r="C1271" t="s">
        <v>1054</v>
      </c>
      <c r="D1271">
        <v>16.37</v>
      </c>
    </row>
    <row r="1272" spans="1:4">
      <c r="A1272" t="s">
        <v>488</v>
      </c>
      <c r="B1272" t="s">
        <v>855</v>
      </c>
      <c r="C1272" t="s">
        <v>1057</v>
      </c>
      <c r="D1272">
        <v>16.97</v>
      </c>
    </row>
    <row r="1273" spans="1:4">
      <c r="A1273" t="s">
        <v>488</v>
      </c>
      <c r="B1273" t="s">
        <v>490</v>
      </c>
      <c r="C1273" t="s">
        <v>1055</v>
      </c>
      <c r="D1273">
        <v>4.8099999999999996</v>
      </c>
    </row>
    <row r="1274" spans="1:4">
      <c r="A1274" t="s">
        <v>108</v>
      </c>
      <c r="B1274" t="s">
        <v>50</v>
      </c>
      <c r="C1274" t="s">
        <v>1053</v>
      </c>
      <c r="D1274">
        <f>(1780/3780)*30</f>
        <v>14.126984126984127</v>
      </c>
    </row>
    <row r="1275" spans="1:4">
      <c r="A1275" t="s">
        <v>278</v>
      </c>
      <c r="B1275" t="s">
        <v>50</v>
      </c>
      <c r="C1275" t="s">
        <v>1053</v>
      </c>
      <c r="D1275">
        <f>(100/750)*30</f>
        <v>4</v>
      </c>
    </row>
    <row r="1276" spans="1:4">
      <c r="A1276" t="s">
        <v>820</v>
      </c>
      <c r="B1276" t="s">
        <v>814</v>
      </c>
      <c r="C1276" t="s">
        <v>1057</v>
      </c>
      <c r="D1276">
        <v>11.11</v>
      </c>
    </row>
    <row r="1277" spans="1:4">
      <c r="A1277" t="s">
        <v>645</v>
      </c>
      <c r="B1277" t="s">
        <v>35</v>
      </c>
      <c r="C1277" t="s">
        <v>1056</v>
      </c>
      <c r="D1277">
        <v>5.74</v>
      </c>
    </row>
    <row r="1278" spans="1:4">
      <c r="A1278" t="s">
        <v>984</v>
      </c>
      <c r="B1278" t="s">
        <v>983</v>
      </c>
      <c r="C1278" t="s">
        <v>1058</v>
      </c>
      <c r="D1278">
        <v>21.45</v>
      </c>
    </row>
    <row r="1279" spans="1:4">
      <c r="A1279" t="s">
        <v>395</v>
      </c>
      <c r="B1279" t="s">
        <v>392</v>
      </c>
      <c r="C1279" t="s">
        <v>1054</v>
      </c>
      <c r="D1279">
        <v>18.66</v>
      </c>
    </row>
    <row r="1280" spans="1:4">
      <c r="A1280" t="s">
        <v>405</v>
      </c>
      <c r="B1280" t="s">
        <v>392</v>
      </c>
      <c r="C1280" t="s">
        <v>1054</v>
      </c>
      <c r="D1280">
        <v>13.22</v>
      </c>
    </row>
    <row r="1281" spans="1:4">
      <c r="A1281" t="s">
        <v>143</v>
      </c>
      <c r="B1281" t="s">
        <v>315</v>
      </c>
      <c r="C1281" t="s">
        <v>1054</v>
      </c>
      <c r="D1281">
        <v>17.75</v>
      </c>
    </row>
    <row r="1282" spans="1:4">
      <c r="A1282" t="s">
        <v>143</v>
      </c>
      <c r="B1282" t="s">
        <v>11</v>
      </c>
      <c r="C1282" t="s">
        <v>1053</v>
      </c>
      <c r="D1282">
        <v>12.46</v>
      </c>
    </row>
    <row r="1283" spans="1:4">
      <c r="A1283" t="s">
        <v>1016</v>
      </c>
      <c r="B1283" t="s">
        <v>1014</v>
      </c>
      <c r="C1283" t="s">
        <v>1058</v>
      </c>
      <c r="D1283">
        <v>20.68</v>
      </c>
    </row>
    <row r="1284" spans="1:4">
      <c r="A1284" t="s">
        <v>1020</v>
      </c>
      <c r="B1284" t="s">
        <v>1014</v>
      </c>
      <c r="C1284" t="s">
        <v>1058</v>
      </c>
      <c r="D1284">
        <v>11.27</v>
      </c>
    </row>
    <row r="1285" spans="1:4">
      <c r="A1285" t="s">
        <v>24</v>
      </c>
      <c r="B1285" t="s">
        <v>11</v>
      </c>
      <c r="C1285" t="s">
        <v>1053</v>
      </c>
      <c r="D1285">
        <v>21.45</v>
      </c>
    </row>
    <row r="1286" spans="1:4">
      <c r="A1286" t="s">
        <v>881</v>
      </c>
      <c r="B1286" t="s">
        <v>880</v>
      </c>
      <c r="C1286" t="s">
        <v>1057</v>
      </c>
      <c r="D1286">
        <v>18.260000000000002</v>
      </c>
    </row>
    <row r="1287" spans="1:4">
      <c r="A1287" t="s">
        <v>398</v>
      </c>
      <c r="B1287" t="s">
        <v>814</v>
      </c>
      <c r="C1287" t="s">
        <v>1057</v>
      </c>
      <c r="D1287">
        <v>20.32</v>
      </c>
    </row>
    <row r="1288" spans="1:4">
      <c r="A1288" t="s">
        <v>398</v>
      </c>
      <c r="B1288" t="s">
        <v>651</v>
      </c>
      <c r="C1288" t="s">
        <v>1056</v>
      </c>
      <c r="D1288">
        <v>19.04</v>
      </c>
    </row>
    <row r="1289" spans="1:4">
      <c r="A1289" t="s">
        <v>398</v>
      </c>
      <c r="B1289" t="s">
        <v>983</v>
      </c>
      <c r="C1289" t="s">
        <v>1058</v>
      </c>
      <c r="D1289">
        <v>18.89</v>
      </c>
    </row>
    <row r="1290" spans="1:4">
      <c r="A1290" t="s">
        <v>398</v>
      </c>
      <c r="B1290" t="s">
        <v>392</v>
      </c>
      <c r="C1290" t="s">
        <v>1054</v>
      </c>
      <c r="D1290">
        <v>18.04</v>
      </c>
    </row>
    <row r="1291" spans="1:4">
      <c r="A1291" t="s">
        <v>40</v>
      </c>
      <c r="B1291" t="s">
        <v>6</v>
      </c>
      <c r="C1291" t="s">
        <v>1053</v>
      </c>
      <c r="D1291">
        <v>18.95</v>
      </c>
    </row>
    <row r="1292" spans="1:4">
      <c r="A1292" t="s">
        <v>179</v>
      </c>
      <c r="B1292" t="s">
        <v>6</v>
      </c>
      <c r="C1292" t="s">
        <v>1053</v>
      </c>
      <c r="D1292">
        <v>10.4</v>
      </c>
    </row>
    <row r="1293" spans="1:4">
      <c r="A1293" t="s">
        <v>637</v>
      </c>
      <c r="B1293" t="s">
        <v>635</v>
      </c>
      <c r="C1293" t="s">
        <v>1055</v>
      </c>
      <c r="D1293">
        <v>17.36</v>
      </c>
    </row>
    <row r="1294" spans="1:4">
      <c r="A1294" t="s">
        <v>468</v>
      </c>
      <c r="B1294" t="s">
        <v>478</v>
      </c>
      <c r="C1294" t="s">
        <v>1054</v>
      </c>
      <c r="D1294">
        <v>12.82</v>
      </c>
    </row>
    <row r="1295" spans="1:4">
      <c r="A1295" t="s">
        <v>1034</v>
      </c>
      <c r="B1295" t="s">
        <v>1033</v>
      </c>
      <c r="C1295" t="s">
        <v>1058</v>
      </c>
      <c r="D1295">
        <v>16.16</v>
      </c>
    </row>
    <row r="1296" spans="1:4">
      <c r="A1296" t="s">
        <v>1045</v>
      </c>
      <c r="B1296" t="s">
        <v>1033</v>
      </c>
      <c r="C1296" t="s">
        <v>1058</v>
      </c>
      <c r="D1296">
        <v>11.07</v>
      </c>
    </row>
    <row r="1297" spans="1:4">
      <c r="A1297" t="s">
        <v>218</v>
      </c>
      <c r="B1297" t="s">
        <v>6</v>
      </c>
      <c r="C1297" t="s">
        <v>1053</v>
      </c>
      <c r="D1297">
        <v>8.3800000000000008</v>
      </c>
    </row>
    <row r="1298" spans="1:4">
      <c r="A1298" t="s">
        <v>38</v>
      </c>
      <c r="B1298" t="s">
        <v>972</v>
      </c>
      <c r="C1298" t="s">
        <v>1058</v>
      </c>
      <c r="D1298">
        <v>19.22</v>
      </c>
    </row>
    <row r="1299" spans="1:4">
      <c r="A1299" t="s">
        <v>38</v>
      </c>
      <c r="B1299" t="s">
        <v>39</v>
      </c>
      <c r="C1299" t="s">
        <v>1053</v>
      </c>
      <c r="D1299">
        <v>19.2</v>
      </c>
    </row>
    <row r="1300" spans="1:4">
      <c r="A1300" t="s">
        <v>38</v>
      </c>
      <c r="B1300" t="s">
        <v>557</v>
      </c>
      <c r="C1300" t="s">
        <v>1055</v>
      </c>
      <c r="D1300">
        <v>15.15</v>
      </c>
    </row>
    <row r="1301" spans="1:4">
      <c r="A1301" t="s">
        <v>109</v>
      </c>
      <c r="B1301" t="s">
        <v>557</v>
      </c>
      <c r="C1301" t="s">
        <v>1055</v>
      </c>
      <c r="D1301">
        <v>17.36</v>
      </c>
    </row>
    <row r="1302" spans="1:4">
      <c r="A1302" t="s">
        <v>109</v>
      </c>
      <c r="B1302" t="s">
        <v>39</v>
      </c>
      <c r="C1302" t="s">
        <v>1053</v>
      </c>
      <c r="D1302">
        <v>13.99</v>
      </c>
    </row>
    <row r="1303" spans="1:4">
      <c r="A1303" t="s">
        <v>109</v>
      </c>
      <c r="B1303" t="s">
        <v>972</v>
      </c>
      <c r="C1303" t="s">
        <v>1058</v>
      </c>
      <c r="D1303">
        <v>11.67</v>
      </c>
    </row>
    <row r="1304" spans="1:4">
      <c r="A1304" t="s">
        <v>195</v>
      </c>
      <c r="B1304" t="s">
        <v>972</v>
      </c>
      <c r="C1304" t="s">
        <v>1058</v>
      </c>
      <c r="D1304">
        <v>13.81</v>
      </c>
    </row>
    <row r="1305" spans="1:4">
      <c r="A1305" t="s">
        <v>195</v>
      </c>
      <c r="B1305" t="s">
        <v>39</v>
      </c>
      <c r="C1305" t="s">
        <v>1053</v>
      </c>
      <c r="D1305">
        <v>9.6</v>
      </c>
    </row>
    <row r="1306" spans="1:4">
      <c r="A1306" t="s">
        <v>195</v>
      </c>
      <c r="B1306" t="s">
        <v>557</v>
      </c>
      <c r="C1306" t="s">
        <v>1055</v>
      </c>
      <c r="D1306">
        <v>8.94</v>
      </c>
    </row>
    <row r="1307" spans="1:4">
      <c r="A1307" t="s">
        <v>727</v>
      </c>
      <c r="B1307" t="s">
        <v>719</v>
      </c>
      <c r="C1307" t="s">
        <v>1056</v>
      </c>
      <c r="D1307">
        <v>11.14</v>
      </c>
    </row>
    <row r="1308" spans="1:4">
      <c r="A1308" t="s">
        <v>733</v>
      </c>
      <c r="B1308" t="s">
        <v>719</v>
      </c>
      <c r="C1308" t="s">
        <v>1056</v>
      </c>
      <c r="D1308">
        <v>7.69</v>
      </c>
    </row>
    <row r="1309" spans="1:4">
      <c r="A1309" t="s">
        <v>740</v>
      </c>
      <c r="B1309" t="s">
        <v>719</v>
      </c>
      <c r="C1309" t="s">
        <v>1056</v>
      </c>
      <c r="D1309">
        <v>7.5</v>
      </c>
    </row>
    <row r="1310" spans="1:4">
      <c r="A1310" t="s">
        <v>361</v>
      </c>
      <c r="B1310" t="s">
        <v>354</v>
      </c>
      <c r="C1310" t="s">
        <v>1054</v>
      </c>
      <c r="D1310">
        <v>13.29</v>
      </c>
    </row>
    <row r="1311" spans="1:4">
      <c r="A1311" t="s">
        <v>356</v>
      </c>
      <c r="B1311" t="s">
        <v>354</v>
      </c>
      <c r="C1311" t="s">
        <v>1054</v>
      </c>
      <c r="D1311">
        <v>14.2</v>
      </c>
    </row>
    <row r="1312" spans="1:4">
      <c r="A1312" t="s">
        <v>226</v>
      </c>
      <c r="B1312" t="s">
        <v>50</v>
      </c>
      <c r="C1312" t="s">
        <v>1053</v>
      </c>
      <c r="D1312">
        <f>(490/1800)*30</f>
        <v>8.1666666666666661</v>
      </c>
    </row>
    <row r="1313" spans="1:4">
      <c r="A1313" t="s">
        <v>928</v>
      </c>
      <c r="B1313" t="s">
        <v>922</v>
      </c>
      <c r="C1313" t="s">
        <v>1058</v>
      </c>
      <c r="D1313">
        <v>11.88</v>
      </c>
    </row>
    <row r="1314" spans="1:4">
      <c r="A1314" t="s">
        <v>430</v>
      </c>
      <c r="B1314" t="s">
        <v>418</v>
      </c>
      <c r="C1314" t="s">
        <v>1054</v>
      </c>
      <c r="D1314">
        <v>6.82</v>
      </c>
    </row>
    <row r="1315" spans="1:4">
      <c r="A1315" t="s">
        <v>431</v>
      </c>
      <c r="B1315" t="s">
        <v>418</v>
      </c>
      <c r="C1315" t="s">
        <v>1054</v>
      </c>
      <c r="D1315">
        <v>9.0299999999999994</v>
      </c>
    </row>
    <row r="1316" spans="1:4">
      <c r="A1316" t="s">
        <v>265</v>
      </c>
      <c r="B1316" t="s">
        <v>48</v>
      </c>
      <c r="C1316" t="s">
        <v>1053</v>
      </c>
      <c r="D1316">
        <v>5.45</v>
      </c>
    </row>
    <row r="1317" spans="1:4">
      <c r="A1317" t="s">
        <v>236</v>
      </c>
      <c r="B1317" t="s">
        <v>48</v>
      </c>
      <c r="C1317" t="s">
        <v>1053</v>
      </c>
      <c r="D1317">
        <v>7.31</v>
      </c>
    </row>
    <row r="1318" spans="1:4">
      <c r="A1318" t="s">
        <v>236</v>
      </c>
      <c r="B1318" t="s">
        <v>783</v>
      </c>
      <c r="C1318" t="s">
        <v>1057</v>
      </c>
      <c r="D1318">
        <v>5.93</v>
      </c>
    </row>
    <row r="1319" spans="1:4">
      <c r="A1319" t="s">
        <v>541</v>
      </c>
      <c r="B1319" t="s">
        <v>532</v>
      </c>
      <c r="C1319" t="s">
        <v>1055</v>
      </c>
      <c r="D1319">
        <v>12.68</v>
      </c>
    </row>
    <row r="1320" spans="1:4">
      <c r="A1320" t="s">
        <v>830</v>
      </c>
      <c r="B1320" t="s">
        <v>828</v>
      </c>
      <c r="C1320" t="s">
        <v>1057</v>
      </c>
      <c r="D1320">
        <v>18.45</v>
      </c>
    </row>
    <row r="1321" spans="1:4">
      <c r="A1321" t="s">
        <v>838</v>
      </c>
      <c r="B1321" t="s">
        <v>828</v>
      </c>
      <c r="C1321" t="s">
        <v>1057</v>
      </c>
      <c r="D1321">
        <v>10.58</v>
      </c>
    </row>
    <row r="1322" spans="1:4">
      <c r="A1322" t="s">
        <v>730</v>
      </c>
      <c r="B1322" t="s">
        <v>719</v>
      </c>
      <c r="C1322" t="s">
        <v>1056</v>
      </c>
      <c r="D1322">
        <v>9.1199999999999992</v>
      </c>
    </row>
    <row r="1323" spans="1:4">
      <c r="A1323" t="s">
        <v>741</v>
      </c>
      <c r="B1323" t="s">
        <v>719</v>
      </c>
      <c r="C1323" t="s">
        <v>1056</v>
      </c>
      <c r="D1323">
        <v>0</v>
      </c>
    </row>
    <row r="1324" spans="1:4">
      <c r="A1324" t="s">
        <v>868</v>
      </c>
      <c r="B1324" t="s">
        <v>856</v>
      </c>
      <c r="C1324" t="s">
        <v>1057</v>
      </c>
      <c r="D1324">
        <v>17.73</v>
      </c>
    </row>
    <row r="1325" spans="1:4">
      <c r="A1325" t="s">
        <v>863</v>
      </c>
      <c r="B1325" t="s">
        <v>856</v>
      </c>
      <c r="C1325" t="s">
        <v>1057</v>
      </c>
      <c r="D1325">
        <v>18.48</v>
      </c>
    </row>
    <row r="1326" spans="1:4">
      <c r="A1326" t="s">
        <v>872</v>
      </c>
      <c r="B1326" t="s">
        <v>856</v>
      </c>
      <c r="C1326" t="s">
        <v>1057</v>
      </c>
      <c r="D1326">
        <v>7.74</v>
      </c>
    </row>
    <row r="1327" spans="1:4">
      <c r="A1327" t="s">
        <v>165</v>
      </c>
      <c r="B1327" t="s">
        <v>30</v>
      </c>
      <c r="C1327" t="s">
        <v>1053</v>
      </c>
      <c r="D1327">
        <v>11.38</v>
      </c>
    </row>
    <row r="1328" spans="1:4">
      <c r="A1328" t="s">
        <v>765</v>
      </c>
      <c r="B1328" t="s">
        <v>763</v>
      </c>
      <c r="C1328" t="s">
        <v>1056</v>
      </c>
      <c r="D1328">
        <v>8.64</v>
      </c>
    </row>
    <row r="1329" spans="1:4">
      <c r="A1329" t="s">
        <v>765</v>
      </c>
      <c r="B1329" t="s">
        <v>905</v>
      </c>
      <c r="C1329" t="s">
        <v>1058</v>
      </c>
      <c r="D1329">
        <v>8.64</v>
      </c>
    </row>
    <row r="1330" spans="1:4">
      <c r="A1330" t="s">
        <v>377</v>
      </c>
      <c r="B1330" t="s">
        <v>376</v>
      </c>
      <c r="C1330" t="s">
        <v>1054</v>
      </c>
      <c r="D1330">
        <v>19.329999999999998</v>
      </c>
    </row>
    <row r="1331" spans="1:4">
      <c r="A1331" t="s">
        <v>380</v>
      </c>
      <c r="B1331" t="s">
        <v>376</v>
      </c>
      <c r="C1331" t="s">
        <v>1054</v>
      </c>
      <c r="D1331">
        <v>11.18</v>
      </c>
    </row>
    <row r="1332" spans="1:4">
      <c r="A1332" t="s">
        <v>384</v>
      </c>
      <c r="B1332" t="s">
        <v>376</v>
      </c>
      <c r="C1332" t="s">
        <v>1054</v>
      </c>
      <c r="D1332">
        <v>8.3000000000000007</v>
      </c>
    </row>
    <row r="1333" spans="1:4">
      <c r="A1333" t="s">
        <v>383</v>
      </c>
      <c r="B1333" t="s">
        <v>376</v>
      </c>
      <c r="C1333" t="s">
        <v>1054</v>
      </c>
      <c r="D1333">
        <v>8.02</v>
      </c>
    </row>
    <row r="1334" spans="1:4">
      <c r="A1334" t="s">
        <v>935</v>
      </c>
      <c r="B1334" t="s">
        <v>931</v>
      </c>
      <c r="C1334" t="s">
        <v>1058</v>
      </c>
      <c r="D1334">
        <v>7.94</v>
      </c>
    </row>
    <row r="1335" spans="1:4">
      <c r="A1335" t="s">
        <v>674</v>
      </c>
      <c r="B1335" t="s">
        <v>670</v>
      </c>
      <c r="C1335" t="s">
        <v>1056</v>
      </c>
      <c r="D1335">
        <v>13.73</v>
      </c>
    </row>
    <row r="1336" spans="1:4">
      <c r="A1336" t="s">
        <v>822</v>
      </c>
      <c r="B1336" t="s">
        <v>814</v>
      </c>
      <c r="C1336" t="s">
        <v>1057</v>
      </c>
      <c r="D1336">
        <v>7.35</v>
      </c>
    </row>
    <row r="1337" spans="1:4">
      <c r="A1337" t="s">
        <v>470</v>
      </c>
      <c r="B1337" t="s">
        <v>635</v>
      </c>
      <c r="C1337" t="s">
        <v>1055</v>
      </c>
      <c r="D1337">
        <v>14.48</v>
      </c>
    </row>
    <row r="1338" spans="1:4">
      <c r="A1338" t="s">
        <v>470</v>
      </c>
      <c r="B1338" t="s">
        <v>478</v>
      </c>
      <c r="C1338" t="s">
        <v>1054</v>
      </c>
      <c r="D1338">
        <v>8.67</v>
      </c>
    </row>
    <row r="1339" spans="1:4">
      <c r="A1339" t="s">
        <v>794</v>
      </c>
      <c r="B1339" t="s">
        <v>793</v>
      </c>
      <c r="C1339" t="s">
        <v>1057</v>
      </c>
      <c r="D1339">
        <v>19.920000000000002</v>
      </c>
    </row>
    <row r="1340" spans="1:4">
      <c r="A1340" t="s">
        <v>794</v>
      </c>
      <c r="B1340" t="s">
        <v>898</v>
      </c>
      <c r="C1340" t="s">
        <v>1058</v>
      </c>
      <c r="D1340">
        <v>18.5</v>
      </c>
    </row>
    <row r="1341" spans="1:4">
      <c r="A1341" t="s">
        <v>796</v>
      </c>
      <c r="B1341" t="s">
        <v>898</v>
      </c>
      <c r="C1341" t="s">
        <v>1058</v>
      </c>
      <c r="D1341">
        <v>19.77</v>
      </c>
    </row>
    <row r="1342" spans="1:4">
      <c r="A1342" t="s">
        <v>796</v>
      </c>
      <c r="B1342" t="s">
        <v>793</v>
      </c>
      <c r="C1342" t="s">
        <v>1057</v>
      </c>
      <c r="D1342">
        <v>19.61</v>
      </c>
    </row>
    <row r="1343" spans="1:4">
      <c r="A1343" t="s">
        <v>795</v>
      </c>
      <c r="B1343" t="s">
        <v>793</v>
      </c>
      <c r="C1343" t="s">
        <v>1057</v>
      </c>
      <c r="D1343">
        <v>18.899999999999999</v>
      </c>
    </row>
    <row r="1344" spans="1:4">
      <c r="A1344" t="s">
        <v>795</v>
      </c>
      <c r="B1344" t="s">
        <v>898</v>
      </c>
      <c r="C1344" t="s">
        <v>1058</v>
      </c>
      <c r="D1344">
        <v>18.079999999999998</v>
      </c>
    </row>
    <row r="1345" spans="1:4">
      <c r="A1345" t="s">
        <v>797</v>
      </c>
      <c r="B1345" t="s">
        <v>793</v>
      </c>
      <c r="C1345" t="s">
        <v>1057</v>
      </c>
      <c r="D1345">
        <v>14.16</v>
      </c>
    </row>
    <row r="1346" spans="1:4">
      <c r="A1346" t="s">
        <v>797</v>
      </c>
      <c r="B1346" t="s">
        <v>898</v>
      </c>
      <c r="C1346" t="s">
        <v>1058</v>
      </c>
      <c r="D1346">
        <v>12.95</v>
      </c>
    </row>
    <row r="1347" spans="1:4">
      <c r="A1347" t="s">
        <v>801</v>
      </c>
      <c r="B1347" t="s">
        <v>793</v>
      </c>
      <c r="C1347" t="s">
        <v>1057</v>
      </c>
      <c r="D1347">
        <v>8.25</v>
      </c>
    </row>
    <row r="1348" spans="1:4">
      <c r="A1348" t="s">
        <v>801</v>
      </c>
      <c r="B1348" t="s">
        <v>898</v>
      </c>
      <c r="C1348" t="s">
        <v>1058</v>
      </c>
      <c r="D1348">
        <v>7.29</v>
      </c>
    </row>
    <row r="1349" spans="1:4">
      <c r="A1349" t="s">
        <v>369</v>
      </c>
      <c r="B1349" t="s">
        <v>354</v>
      </c>
      <c r="C1349" t="s">
        <v>1054</v>
      </c>
      <c r="D1349">
        <v>10.16</v>
      </c>
    </row>
    <row r="1350" spans="1:4">
      <c r="A1350" t="s">
        <v>369</v>
      </c>
      <c r="B1350" t="s">
        <v>1050</v>
      </c>
      <c r="C1350" t="s">
        <v>1058</v>
      </c>
      <c r="D1350">
        <v>9.7100000000000009</v>
      </c>
    </row>
    <row r="1351" spans="1:4">
      <c r="A1351" t="s">
        <v>318</v>
      </c>
      <c r="B1351" t="s">
        <v>315</v>
      </c>
      <c r="C1351" t="s">
        <v>1054</v>
      </c>
      <c r="D1351">
        <v>19.75</v>
      </c>
    </row>
    <row r="1352" spans="1:4">
      <c r="A1352" t="s">
        <v>318</v>
      </c>
      <c r="B1352" t="s">
        <v>793</v>
      </c>
      <c r="C1352" t="s">
        <v>1057</v>
      </c>
      <c r="D1352">
        <v>19.29</v>
      </c>
    </row>
    <row r="1353" spans="1:4">
      <c r="A1353" t="s">
        <v>318</v>
      </c>
      <c r="B1353" t="s">
        <v>573</v>
      </c>
      <c r="C1353" t="s">
        <v>1055</v>
      </c>
      <c r="D1353">
        <v>17.899999999999999</v>
      </c>
    </row>
    <row r="1354" spans="1:4">
      <c r="A1354" t="s">
        <v>74</v>
      </c>
      <c r="B1354" t="s">
        <v>14</v>
      </c>
      <c r="C1354" t="s">
        <v>1053</v>
      </c>
      <c r="D1354">
        <v>16.48</v>
      </c>
    </row>
    <row r="1355" spans="1:4">
      <c r="A1355" t="s">
        <v>188</v>
      </c>
      <c r="B1355" t="s">
        <v>14</v>
      </c>
      <c r="C1355" t="s">
        <v>1053</v>
      </c>
      <c r="D1355">
        <v>10</v>
      </c>
    </row>
    <row r="1356" spans="1:4">
      <c r="A1356" t="s">
        <v>1019</v>
      </c>
      <c r="B1356" t="s">
        <v>1014</v>
      </c>
      <c r="C1356" t="s">
        <v>1058</v>
      </c>
      <c r="D1356">
        <v>15.43</v>
      </c>
    </row>
    <row r="1357" spans="1:4">
      <c r="A1357" t="s">
        <v>510</v>
      </c>
      <c r="B1357" t="s">
        <v>502</v>
      </c>
      <c r="C1357" t="s">
        <v>1055</v>
      </c>
      <c r="D1357">
        <v>6.5</v>
      </c>
    </row>
    <row r="1358" spans="1:4">
      <c r="A1358" t="s">
        <v>322</v>
      </c>
      <c r="B1358" t="s">
        <v>315</v>
      </c>
      <c r="C1358" t="s">
        <v>1054</v>
      </c>
      <c r="D1358">
        <v>12.05</v>
      </c>
    </row>
    <row r="1359" spans="1:4">
      <c r="A1359" t="s">
        <v>324</v>
      </c>
      <c r="B1359" t="s">
        <v>315</v>
      </c>
      <c r="C1359" t="s">
        <v>1054</v>
      </c>
      <c r="D1359">
        <v>7.5</v>
      </c>
    </row>
    <row r="1360" spans="1:4">
      <c r="A1360" t="s">
        <v>256</v>
      </c>
      <c r="B1360" t="s">
        <v>64</v>
      </c>
      <c r="C1360" t="s">
        <v>1053</v>
      </c>
      <c r="D1360">
        <v>6.36</v>
      </c>
    </row>
    <row r="1361" spans="1:4">
      <c r="A1361" t="s">
        <v>994</v>
      </c>
      <c r="B1361" t="s">
        <v>993</v>
      </c>
      <c r="C1361" t="s">
        <v>1058</v>
      </c>
      <c r="D1361">
        <v>17.14</v>
      </c>
    </row>
    <row r="1362" spans="1:4">
      <c r="A1362" t="s">
        <v>1007</v>
      </c>
      <c r="B1362" t="s">
        <v>993</v>
      </c>
      <c r="C1362" t="s">
        <v>1058</v>
      </c>
      <c r="D1362">
        <v>7.4</v>
      </c>
    </row>
  </sheetData>
  <sortState ref="A2:D1362">
    <sortCondition ref="A9"/>
  </sortState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27"/>
  <sheetViews>
    <sheetView workbookViewId="0">
      <selection sqref="A1:C1"/>
    </sheetView>
  </sheetViews>
  <sheetFormatPr defaultRowHeight="15"/>
  <cols>
    <col min="1" max="1" width="27.42578125" bestFit="1" customWidth="1"/>
    <col min="2" max="2" width="17" bestFit="1" customWidth="1"/>
    <col min="3" max="3" width="6" bestFit="1" customWidth="1"/>
    <col min="5" max="5" width="17" bestFit="1" customWidth="1"/>
  </cols>
  <sheetData>
    <row r="1" spans="1:3">
      <c r="A1" s="1" t="s">
        <v>0</v>
      </c>
      <c r="B1" s="1" t="s">
        <v>1</v>
      </c>
      <c r="C1" s="1" t="s">
        <v>2</v>
      </c>
    </row>
    <row r="2" spans="1:3">
      <c r="A2" t="s">
        <v>1098</v>
      </c>
      <c r="B2" s="35" t="s">
        <v>1340</v>
      </c>
      <c r="C2">
        <v>24.52</v>
      </c>
    </row>
    <row r="3" spans="1:3">
      <c r="A3" t="s">
        <v>1714</v>
      </c>
      <c r="B3" s="34" t="s">
        <v>1341</v>
      </c>
      <c r="C3">
        <v>21.77</v>
      </c>
    </row>
    <row r="4" spans="1:3">
      <c r="A4" t="s">
        <v>721</v>
      </c>
      <c r="B4" s="34" t="s">
        <v>1341</v>
      </c>
      <c r="C4">
        <v>21.2</v>
      </c>
    </row>
    <row r="5" spans="1:3">
      <c r="A5" t="s">
        <v>80</v>
      </c>
      <c r="B5" s="35" t="s">
        <v>1340</v>
      </c>
      <c r="C5">
        <v>20.39</v>
      </c>
    </row>
    <row r="6" spans="1:3">
      <c r="A6" t="s">
        <v>840</v>
      </c>
      <c r="B6" s="35" t="s">
        <v>1340</v>
      </c>
      <c r="C6">
        <v>20</v>
      </c>
    </row>
    <row r="7" spans="1:3">
      <c r="A7" t="s">
        <v>1129</v>
      </c>
      <c r="B7" s="34" t="s">
        <v>1341</v>
      </c>
      <c r="C7">
        <v>20</v>
      </c>
    </row>
    <row r="8" spans="1:3">
      <c r="A8" t="s">
        <v>1140</v>
      </c>
      <c r="B8" s="35" t="s">
        <v>1340</v>
      </c>
      <c r="C8">
        <v>19.27</v>
      </c>
    </row>
    <row r="9" spans="1:3">
      <c r="A9" t="s">
        <v>1706</v>
      </c>
      <c r="B9" s="35" t="s">
        <v>1340</v>
      </c>
      <c r="C9">
        <v>19.260000000000002</v>
      </c>
    </row>
    <row r="10" spans="1:3">
      <c r="A10" t="s">
        <v>1707</v>
      </c>
      <c r="B10" s="35" t="s">
        <v>1340</v>
      </c>
      <c r="C10">
        <v>17.68</v>
      </c>
    </row>
    <row r="11" spans="1:3">
      <c r="A11" t="s">
        <v>1183</v>
      </c>
      <c r="B11" s="35" t="s">
        <v>1340</v>
      </c>
      <c r="C11">
        <v>17.670000000000002</v>
      </c>
    </row>
    <row r="12" spans="1:3">
      <c r="A12" t="s">
        <v>1127</v>
      </c>
      <c r="B12" s="35" t="s">
        <v>1340</v>
      </c>
      <c r="C12">
        <v>17.010000000000002</v>
      </c>
    </row>
    <row r="13" spans="1:3">
      <c r="A13" t="s">
        <v>1708</v>
      </c>
      <c r="B13" s="35" t="s">
        <v>1340</v>
      </c>
      <c r="C13">
        <v>16.05</v>
      </c>
    </row>
    <row r="14" spans="1:3">
      <c r="A14" t="s">
        <v>734</v>
      </c>
      <c r="B14" s="34" t="s">
        <v>1341</v>
      </c>
      <c r="C14">
        <v>16.03</v>
      </c>
    </row>
    <row r="15" spans="1:3">
      <c r="A15" t="s">
        <v>737</v>
      </c>
      <c r="B15" s="34" t="s">
        <v>1341</v>
      </c>
      <c r="C15">
        <v>14.8</v>
      </c>
    </row>
    <row r="16" spans="1:3">
      <c r="A16" t="s">
        <v>849</v>
      </c>
      <c r="B16" s="35" t="s">
        <v>1340</v>
      </c>
      <c r="C16">
        <v>14.71</v>
      </c>
    </row>
    <row r="17" spans="1:3">
      <c r="A17" t="s">
        <v>1169</v>
      </c>
      <c r="B17" s="34" t="s">
        <v>1341</v>
      </c>
      <c r="C17">
        <v>14.2</v>
      </c>
    </row>
    <row r="18" spans="1:3">
      <c r="A18" t="s">
        <v>167</v>
      </c>
      <c r="B18" s="35" t="s">
        <v>1340</v>
      </c>
      <c r="C18">
        <v>14.18</v>
      </c>
    </row>
    <row r="19" spans="1:3">
      <c r="A19" t="s">
        <v>1126</v>
      </c>
      <c r="B19" s="35" t="s">
        <v>1340</v>
      </c>
      <c r="C19">
        <v>14.17</v>
      </c>
    </row>
    <row r="20" spans="1:3">
      <c r="A20" t="s">
        <v>968</v>
      </c>
      <c r="B20" s="34" t="s">
        <v>1341</v>
      </c>
      <c r="C20">
        <v>13.33</v>
      </c>
    </row>
    <row r="21" spans="1:3">
      <c r="A21" t="s">
        <v>1710</v>
      </c>
      <c r="B21" s="35" t="s">
        <v>1340</v>
      </c>
      <c r="C21">
        <v>11.95</v>
      </c>
    </row>
    <row r="22" spans="1:3">
      <c r="A22" t="s">
        <v>1709</v>
      </c>
      <c r="B22" s="35" t="s">
        <v>1340</v>
      </c>
      <c r="C22">
        <v>11.38</v>
      </c>
    </row>
    <row r="23" spans="1:3">
      <c r="A23" t="s">
        <v>1711</v>
      </c>
      <c r="B23" s="35" t="s">
        <v>1340</v>
      </c>
      <c r="C23">
        <v>11.01</v>
      </c>
    </row>
    <row r="24" spans="1:3">
      <c r="A24" t="s">
        <v>1712</v>
      </c>
      <c r="B24" s="35" t="s">
        <v>1340</v>
      </c>
      <c r="C24">
        <v>8.75</v>
      </c>
    </row>
    <row r="25" spans="1:3">
      <c r="A25" t="s">
        <v>792</v>
      </c>
      <c r="B25" s="34" t="s">
        <v>1341</v>
      </c>
      <c r="C25">
        <v>8</v>
      </c>
    </row>
    <row r="26" spans="1:3">
      <c r="A26" t="s">
        <v>1713</v>
      </c>
      <c r="B26" s="35" t="s">
        <v>1340</v>
      </c>
      <c r="C26">
        <v>7.5</v>
      </c>
    </row>
    <row r="27" spans="1:3">
      <c r="A27" t="s">
        <v>501</v>
      </c>
      <c r="B27" s="35" t="s">
        <v>1340</v>
      </c>
      <c r="C27">
        <v>6</v>
      </c>
    </row>
  </sheetData>
  <sortState ref="A2:C27">
    <sortCondition descending="1" ref="C14"/>
  </sortState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19"/>
  <sheetViews>
    <sheetView workbookViewId="0">
      <selection sqref="A1:C1"/>
    </sheetView>
  </sheetViews>
  <sheetFormatPr defaultRowHeight="15"/>
  <cols>
    <col min="1" max="1" width="25.7109375" bestFit="1" customWidth="1"/>
    <col min="2" max="2" width="15.42578125" bestFit="1" customWidth="1"/>
  </cols>
  <sheetData>
    <row r="1" spans="1:3">
      <c r="A1" s="1" t="s">
        <v>0</v>
      </c>
      <c r="B1" s="1" t="s">
        <v>1</v>
      </c>
      <c r="C1" s="1" t="s">
        <v>2</v>
      </c>
    </row>
    <row r="2" spans="1:3">
      <c r="A2" t="s">
        <v>27</v>
      </c>
      <c r="B2" s="36" t="s">
        <v>1310</v>
      </c>
      <c r="C2">
        <v>22.08</v>
      </c>
    </row>
    <row r="3" spans="1:3">
      <c r="A3" t="s">
        <v>1622</v>
      </c>
      <c r="B3" s="36" t="s">
        <v>1310</v>
      </c>
      <c r="C3">
        <v>21.14</v>
      </c>
    </row>
    <row r="4" spans="1:3">
      <c r="A4" t="s">
        <v>1716</v>
      </c>
      <c r="B4" s="36" t="s">
        <v>1310</v>
      </c>
      <c r="C4">
        <v>18.45</v>
      </c>
    </row>
    <row r="5" spans="1:3">
      <c r="A5" t="s">
        <v>1092</v>
      </c>
      <c r="B5" s="36" t="s">
        <v>1310</v>
      </c>
      <c r="C5">
        <v>18.100000000000001</v>
      </c>
    </row>
    <row r="6" spans="1:3">
      <c r="A6" t="s">
        <v>81</v>
      </c>
      <c r="B6" s="36" t="s">
        <v>1310</v>
      </c>
      <c r="C6">
        <v>17.38</v>
      </c>
    </row>
    <row r="7" spans="1:3">
      <c r="A7" t="s">
        <v>1715</v>
      </c>
      <c r="B7" s="36" t="s">
        <v>1310</v>
      </c>
      <c r="C7">
        <v>17.11</v>
      </c>
    </row>
    <row r="8" spans="1:3">
      <c r="A8" t="s">
        <v>1437</v>
      </c>
      <c r="B8" s="36" t="s">
        <v>1310</v>
      </c>
      <c r="C8">
        <v>16.600000000000001</v>
      </c>
    </row>
    <row r="9" spans="1:3">
      <c r="A9" t="s">
        <v>1436</v>
      </c>
      <c r="B9" s="36" t="s">
        <v>1310</v>
      </c>
      <c r="C9">
        <v>15.94</v>
      </c>
    </row>
    <row r="10" spans="1:3">
      <c r="A10" t="s">
        <v>1630</v>
      </c>
      <c r="B10" s="36" t="s">
        <v>1310</v>
      </c>
      <c r="C10">
        <v>15.71</v>
      </c>
    </row>
    <row r="11" spans="1:3">
      <c r="A11" t="s">
        <v>198</v>
      </c>
      <c r="B11" s="36" t="s">
        <v>1310</v>
      </c>
      <c r="C11">
        <v>14.88</v>
      </c>
    </row>
    <row r="12" spans="1:3">
      <c r="A12" t="s">
        <v>1719</v>
      </c>
      <c r="B12" s="36" t="s">
        <v>1310</v>
      </c>
      <c r="C12">
        <v>13.61</v>
      </c>
    </row>
    <row r="13" spans="1:3">
      <c r="A13" t="s">
        <v>1438</v>
      </c>
      <c r="B13" s="36" t="s">
        <v>1310</v>
      </c>
      <c r="C13">
        <v>12.83</v>
      </c>
    </row>
    <row r="14" spans="1:3">
      <c r="A14" t="s">
        <v>1717</v>
      </c>
      <c r="B14" s="36" t="s">
        <v>1310</v>
      </c>
      <c r="C14">
        <v>12.62</v>
      </c>
    </row>
    <row r="15" spans="1:3">
      <c r="A15" t="s">
        <v>1017</v>
      </c>
      <c r="B15" s="36" t="s">
        <v>1310</v>
      </c>
      <c r="C15">
        <v>11.58</v>
      </c>
    </row>
    <row r="16" spans="1:3">
      <c r="A16" t="s">
        <v>1439</v>
      </c>
      <c r="B16" s="36" t="s">
        <v>1310</v>
      </c>
      <c r="C16">
        <v>11.1</v>
      </c>
    </row>
    <row r="17" spans="1:3">
      <c r="A17" t="s">
        <v>1718</v>
      </c>
      <c r="B17" s="36" t="s">
        <v>1310</v>
      </c>
      <c r="C17">
        <v>10.98</v>
      </c>
    </row>
    <row r="18" spans="1:3">
      <c r="A18" t="s">
        <v>1720</v>
      </c>
      <c r="B18" s="36" t="s">
        <v>1310</v>
      </c>
      <c r="C18">
        <v>9.02</v>
      </c>
    </row>
    <row r="19" spans="1:3">
      <c r="A19" t="s">
        <v>1721</v>
      </c>
      <c r="B19" s="36" t="s">
        <v>1310</v>
      </c>
      <c r="C19">
        <v>6</v>
      </c>
    </row>
  </sheetData>
  <sortState ref="A2:C19">
    <sortCondition descending="1" ref="C1"/>
  </sortState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65"/>
  <sheetViews>
    <sheetView workbookViewId="0">
      <selection sqref="A1:C1"/>
    </sheetView>
  </sheetViews>
  <sheetFormatPr defaultRowHeight="15"/>
  <cols>
    <col min="1" max="1" width="34.5703125" bestFit="1" customWidth="1"/>
    <col min="2" max="2" width="24.7109375" bestFit="1" customWidth="1"/>
  </cols>
  <sheetData>
    <row r="1" spans="1:3">
      <c r="A1" s="1" t="s">
        <v>0</v>
      </c>
      <c r="B1" s="1" t="s">
        <v>1</v>
      </c>
      <c r="C1" s="1" t="s">
        <v>2</v>
      </c>
    </row>
    <row r="2" spans="1:3">
      <c r="A2" t="s">
        <v>471</v>
      </c>
      <c r="B2" s="39" t="s">
        <v>1345</v>
      </c>
      <c r="C2">
        <v>27</v>
      </c>
    </row>
    <row r="3" spans="1:3">
      <c r="A3" t="s">
        <v>1073</v>
      </c>
      <c r="B3" s="41" t="s">
        <v>1347</v>
      </c>
      <c r="C3">
        <v>26.91</v>
      </c>
    </row>
    <row r="4" spans="1:3">
      <c r="A4" t="s">
        <v>1734</v>
      </c>
      <c r="B4" s="40" t="s">
        <v>1311</v>
      </c>
      <c r="C4">
        <v>26.56</v>
      </c>
    </row>
    <row r="5" spans="1:3">
      <c r="A5" t="s">
        <v>1077</v>
      </c>
      <c r="B5" s="41" t="s">
        <v>1347</v>
      </c>
      <c r="C5">
        <v>26.22</v>
      </c>
    </row>
    <row r="6" spans="1:3">
      <c r="A6" t="s">
        <v>27</v>
      </c>
      <c r="B6" s="40" t="s">
        <v>1311</v>
      </c>
      <c r="C6">
        <v>25.84</v>
      </c>
    </row>
    <row r="7" spans="1:3">
      <c r="A7" t="s">
        <v>1731</v>
      </c>
      <c r="B7" s="39" t="s">
        <v>1345</v>
      </c>
      <c r="C7">
        <v>25.76</v>
      </c>
    </row>
    <row r="8" spans="1:3">
      <c r="A8" t="s">
        <v>1740</v>
      </c>
      <c r="B8" s="41" t="s">
        <v>1346</v>
      </c>
      <c r="C8">
        <v>25.48</v>
      </c>
    </row>
    <row r="9" spans="1:3">
      <c r="A9" t="s">
        <v>1423</v>
      </c>
      <c r="B9" s="39" t="s">
        <v>1345</v>
      </c>
      <c r="C9">
        <v>25.4</v>
      </c>
    </row>
    <row r="10" spans="1:3">
      <c r="A10" t="s">
        <v>1636</v>
      </c>
      <c r="B10" s="40" t="s">
        <v>1311</v>
      </c>
      <c r="C10">
        <v>24.79</v>
      </c>
    </row>
    <row r="11" spans="1:3">
      <c r="A11" t="s">
        <v>1098</v>
      </c>
      <c r="B11" s="37" t="s">
        <v>1343</v>
      </c>
      <c r="C11">
        <v>23.88</v>
      </c>
    </row>
    <row r="12" spans="1:3">
      <c r="A12" t="s">
        <v>1092</v>
      </c>
      <c r="B12" s="40" t="s">
        <v>1311</v>
      </c>
      <c r="C12">
        <v>23.8</v>
      </c>
    </row>
    <row r="13" spans="1:3">
      <c r="A13" t="s">
        <v>1094</v>
      </c>
      <c r="B13" s="41" t="s">
        <v>1346</v>
      </c>
      <c r="C13">
        <v>23.77</v>
      </c>
    </row>
    <row r="14" spans="1:3">
      <c r="A14" t="s">
        <v>1741</v>
      </c>
      <c r="B14" s="41" t="s">
        <v>1346</v>
      </c>
      <c r="C14">
        <v>23.27</v>
      </c>
    </row>
    <row r="15" spans="1:3">
      <c r="A15" t="s">
        <v>62</v>
      </c>
      <c r="B15" s="40" t="s">
        <v>1311</v>
      </c>
      <c r="C15">
        <v>23.01</v>
      </c>
    </row>
    <row r="16" spans="1:3">
      <c r="A16" t="s">
        <v>1732</v>
      </c>
      <c r="B16" s="39" t="s">
        <v>1345</v>
      </c>
      <c r="C16">
        <v>22.87</v>
      </c>
    </row>
    <row r="17" spans="1:3">
      <c r="A17" t="s">
        <v>1742</v>
      </c>
      <c r="B17" s="41" t="s">
        <v>1346</v>
      </c>
      <c r="C17">
        <v>22.61</v>
      </c>
    </row>
    <row r="18" spans="1:3">
      <c r="A18" t="s">
        <v>480</v>
      </c>
      <c r="B18" s="37" t="s">
        <v>1343</v>
      </c>
      <c r="C18">
        <v>21.4</v>
      </c>
    </row>
    <row r="19" spans="1:3">
      <c r="A19" t="s">
        <v>1723</v>
      </c>
      <c r="B19" s="38" t="s">
        <v>1342</v>
      </c>
      <c r="C19">
        <v>21.35</v>
      </c>
    </row>
    <row r="20" spans="1:3">
      <c r="A20" t="s">
        <v>1722</v>
      </c>
      <c r="B20" s="38" t="s">
        <v>1342</v>
      </c>
      <c r="C20">
        <v>21.13</v>
      </c>
    </row>
    <row r="21" spans="1:3">
      <c r="A21" t="s">
        <v>45</v>
      </c>
      <c r="B21" s="40" t="s">
        <v>1311</v>
      </c>
      <c r="C21">
        <v>21.05</v>
      </c>
    </row>
    <row r="22" spans="1:3">
      <c r="A22" t="s">
        <v>1728</v>
      </c>
      <c r="B22" s="37" t="s">
        <v>1343</v>
      </c>
      <c r="C22">
        <v>21.03</v>
      </c>
    </row>
    <row r="23" spans="1:3">
      <c r="A23" t="s">
        <v>1724</v>
      </c>
      <c r="B23" s="38" t="s">
        <v>1342</v>
      </c>
      <c r="C23">
        <v>20.62</v>
      </c>
    </row>
    <row r="24" spans="1:3">
      <c r="A24" t="s">
        <v>1113</v>
      </c>
      <c r="B24" s="41" t="s">
        <v>1347</v>
      </c>
      <c r="C24">
        <v>20.59</v>
      </c>
    </row>
    <row r="25" spans="1:3">
      <c r="A25" t="s">
        <v>1743</v>
      </c>
      <c r="B25" s="41" t="s">
        <v>1346</v>
      </c>
      <c r="C25">
        <v>20.36</v>
      </c>
    </row>
    <row r="26" spans="1:3">
      <c r="A26" t="s">
        <v>1733</v>
      </c>
      <c r="B26" s="39" t="s">
        <v>1345</v>
      </c>
      <c r="C26">
        <v>20</v>
      </c>
    </row>
    <row r="27" spans="1:3">
      <c r="A27" t="s">
        <v>28</v>
      </c>
      <c r="B27" s="40" t="s">
        <v>1311</v>
      </c>
      <c r="C27">
        <v>19.940000000000001</v>
      </c>
    </row>
    <row r="28" spans="1:3">
      <c r="A28" t="s">
        <v>55</v>
      </c>
      <c r="B28" s="40" t="s">
        <v>1311</v>
      </c>
      <c r="C28">
        <v>19.47</v>
      </c>
    </row>
    <row r="29" spans="1:3">
      <c r="A29" t="s">
        <v>1143</v>
      </c>
      <c r="B29" s="40" t="s">
        <v>1311</v>
      </c>
      <c r="C29">
        <v>19.309999999999999</v>
      </c>
    </row>
    <row r="30" spans="1:3">
      <c r="A30" t="s">
        <v>1242</v>
      </c>
      <c r="B30" s="40" t="s">
        <v>1311</v>
      </c>
      <c r="C30">
        <v>19.29</v>
      </c>
    </row>
    <row r="31" spans="1:3">
      <c r="A31" t="s">
        <v>1129</v>
      </c>
      <c r="B31" s="41" t="s">
        <v>1347</v>
      </c>
      <c r="C31">
        <v>19.14</v>
      </c>
    </row>
    <row r="32" spans="1:3">
      <c r="A32" t="s">
        <v>843</v>
      </c>
      <c r="B32" s="37" t="s">
        <v>1343</v>
      </c>
      <c r="C32">
        <v>19.010000000000002</v>
      </c>
    </row>
    <row r="33" spans="1:3">
      <c r="A33" t="s">
        <v>483</v>
      </c>
      <c r="B33" s="37" t="s">
        <v>1343</v>
      </c>
      <c r="C33">
        <v>18.72</v>
      </c>
    </row>
    <row r="34" spans="1:3">
      <c r="A34" t="s">
        <v>1739</v>
      </c>
      <c r="B34" s="40" t="s">
        <v>1311</v>
      </c>
      <c r="C34">
        <v>18.46</v>
      </c>
    </row>
    <row r="35" spans="1:3">
      <c r="A35" t="s">
        <v>1735</v>
      </c>
      <c r="B35" s="40" t="s">
        <v>1311</v>
      </c>
      <c r="C35">
        <v>18.38</v>
      </c>
    </row>
    <row r="36" spans="1:3">
      <c r="A36" t="s">
        <v>1127</v>
      </c>
      <c r="B36" s="37" t="s">
        <v>1343</v>
      </c>
      <c r="C36">
        <v>18.329999999999998</v>
      </c>
    </row>
    <row r="37" spans="1:3">
      <c r="A37" t="s">
        <v>488</v>
      </c>
      <c r="B37" s="37" t="s">
        <v>1343</v>
      </c>
      <c r="C37">
        <v>18.25</v>
      </c>
    </row>
    <row r="38" spans="1:3">
      <c r="A38" t="s">
        <v>1725</v>
      </c>
      <c r="B38" s="38" t="s">
        <v>1342</v>
      </c>
      <c r="C38">
        <v>17.920000000000002</v>
      </c>
    </row>
    <row r="39" spans="1:3">
      <c r="A39" t="s">
        <v>1116</v>
      </c>
      <c r="B39" s="41" t="s">
        <v>1347</v>
      </c>
      <c r="C39">
        <v>17.260000000000002</v>
      </c>
    </row>
    <row r="40" spans="1:3">
      <c r="A40" t="s">
        <v>1730</v>
      </c>
      <c r="B40" s="37" t="s">
        <v>1343</v>
      </c>
      <c r="C40">
        <v>17.12</v>
      </c>
    </row>
    <row r="41" spans="1:3">
      <c r="A41" t="s">
        <v>1738</v>
      </c>
      <c r="B41" s="40" t="s">
        <v>1311</v>
      </c>
      <c r="C41">
        <v>16</v>
      </c>
    </row>
    <row r="42" spans="1:3">
      <c r="A42" t="s">
        <v>1425</v>
      </c>
      <c r="B42" s="39" t="s">
        <v>1345</v>
      </c>
      <c r="C42">
        <v>15.78</v>
      </c>
    </row>
    <row r="43" spans="1:3">
      <c r="A43" t="s">
        <v>1745</v>
      </c>
      <c r="B43" s="41" t="s">
        <v>1347</v>
      </c>
      <c r="C43">
        <v>15.76</v>
      </c>
    </row>
    <row r="44" spans="1:3">
      <c r="A44" t="s">
        <v>1644</v>
      </c>
      <c r="B44" s="37" t="s">
        <v>1343</v>
      </c>
      <c r="C44">
        <v>15.65</v>
      </c>
    </row>
    <row r="45" spans="1:3">
      <c r="A45" t="s">
        <v>194</v>
      </c>
      <c r="B45" s="40" t="s">
        <v>1311</v>
      </c>
      <c r="C45">
        <v>15.36</v>
      </c>
    </row>
    <row r="46" spans="1:3">
      <c r="A46" t="s">
        <v>1140</v>
      </c>
      <c r="B46" s="37" t="s">
        <v>1343</v>
      </c>
      <c r="C46">
        <v>15.17</v>
      </c>
    </row>
    <row r="47" spans="1:3">
      <c r="A47" t="s">
        <v>1744</v>
      </c>
      <c r="B47" s="41" t="s">
        <v>1346</v>
      </c>
      <c r="C47">
        <v>15</v>
      </c>
    </row>
    <row r="48" spans="1:3">
      <c r="A48" t="s">
        <v>1169</v>
      </c>
      <c r="B48" s="41" t="s">
        <v>1347</v>
      </c>
      <c r="C48">
        <v>14.93</v>
      </c>
    </row>
    <row r="49" spans="1:3">
      <c r="A49" t="s">
        <v>1736</v>
      </c>
      <c r="B49" s="40" t="s">
        <v>1311</v>
      </c>
      <c r="C49">
        <v>14.78</v>
      </c>
    </row>
    <row r="50" spans="1:3">
      <c r="A50" t="s">
        <v>167</v>
      </c>
      <c r="B50" s="37" t="s">
        <v>1343</v>
      </c>
      <c r="C50">
        <v>14.21</v>
      </c>
    </row>
    <row r="51" spans="1:3">
      <c r="A51" t="s">
        <v>1427</v>
      </c>
      <c r="B51" s="39" t="s">
        <v>1345</v>
      </c>
      <c r="C51">
        <v>12.5</v>
      </c>
    </row>
    <row r="52" spans="1:3">
      <c r="A52" t="s">
        <v>1746</v>
      </c>
      <c r="B52" s="41" t="s">
        <v>1347</v>
      </c>
      <c r="C52">
        <v>12.17</v>
      </c>
    </row>
    <row r="53" spans="1:3">
      <c r="A53" t="s">
        <v>1737</v>
      </c>
      <c r="B53" s="40" t="s">
        <v>1311</v>
      </c>
      <c r="C53">
        <v>12.13</v>
      </c>
    </row>
    <row r="54" spans="1:3">
      <c r="A54" t="s">
        <v>1729</v>
      </c>
      <c r="B54" s="37" t="s">
        <v>1343</v>
      </c>
      <c r="C54">
        <v>11</v>
      </c>
    </row>
    <row r="55" spans="1:3">
      <c r="A55" t="s">
        <v>1747</v>
      </c>
      <c r="B55" s="41" t="s">
        <v>1347</v>
      </c>
      <c r="C55">
        <v>10.8</v>
      </c>
    </row>
    <row r="56" spans="1:3">
      <c r="A56" t="s">
        <v>201</v>
      </c>
      <c r="B56" s="40" t="s">
        <v>1311</v>
      </c>
      <c r="C56">
        <v>10.73</v>
      </c>
    </row>
    <row r="57" spans="1:3">
      <c r="A57" t="s">
        <v>1198</v>
      </c>
      <c r="B57" s="37" t="s">
        <v>1343</v>
      </c>
      <c r="C57">
        <v>10.19</v>
      </c>
    </row>
    <row r="58" spans="1:3">
      <c r="A58" t="s">
        <v>1261</v>
      </c>
      <c r="B58" s="40" t="s">
        <v>1311</v>
      </c>
      <c r="C58">
        <v>10</v>
      </c>
    </row>
    <row r="59" spans="1:3">
      <c r="A59" t="s">
        <v>1175</v>
      </c>
      <c r="B59" s="41" t="s">
        <v>1347</v>
      </c>
      <c r="C59">
        <v>9.7899999999999991</v>
      </c>
    </row>
    <row r="60" spans="1:3">
      <c r="A60" t="s">
        <v>1748</v>
      </c>
      <c r="B60" s="41" t="s">
        <v>1347</v>
      </c>
      <c r="C60">
        <v>9.77</v>
      </c>
    </row>
    <row r="61" spans="1:3">
      <c r="A61" t="s">
        <v>1726</v>
      </c>
      <c r="B61" s="38" t="s">
        <v>1342</v>
      </c>
      <c r="C61">
        <v>8.4</v>
      </c>
    </row>
    <row r="62" spans="1:3">
      <c r="A62" t="s">
        <v>1727</v>
      </c>
      <c r="B62" s="38" t="s">
        <v>1342</v>
      </c>
      <c r="C62">
        <v>7.83</v>
      </c>
    </row>
    <row r="63" spans="1:3">
      <c r="A63" t="s">
        <v>1185</v>
      </c>
      <c r="B63" s="41" t="s">
        <v>1347</v>
      </c>
      <c r="C63">
        <v>7.11</v>
      </c>
    </row>
    <row r="64" spans="1:3">
      <c r="A64" t="s">
        <v>501</v>
      </c>
      <c r="B64" s="37" t="s">
        <v>1343</v>
      </c>
      <c r="C64">
        <v>6.67</v>
      </c>
    </row>
    <row r="65" spans="1:3">
      <c r="A65" t="s">
        <v>585</v>
      </c>
      <c r="B65" s="40" t="s">
        <v>1311</v>
      </c>
      <c r="C65">
        <v>6.15</v>
      </c>
    </row>
  </sheetData>
  <sortState ref="A2:C65">
    <sortCondition descending="1" ref="C45"/>
  </sortState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43"/>
  <sheetViews>
    <sheetView workbookViewId="0">
      <selection sqref="A1:C1"/>
    </sheetView>
  </sheetViews>
  <sheetFormatPr defaultRowHeight="15"/>
  <cols>
    <col min="1" max="1" width="21.5703125" bestFit="1" customWidth="1"/>
    <col min="2" max="2" width="17.5703125" bestFit="1" customWidth="1"/>
    <col min="3" max="3" width="6" bestFit="1" customWidth="1"/>
  </cols>
  <sheetData>
    <row r="1" spans="1:3">
      <c r="A1" s="1" t="s">
        <v>0</v>
      </c>
      <c r="B1" s="1" t="s">
        <v>1</v>
      </c>
      <c r="C1" s="1" t="s">
        <v>2</v>
      </c>
    </row>
    <row r="2" spans="1:3">
      <c r="A2" t="s">
        <v>1755</v>
      </c>
      <c r="B2" s="42" t="s">
        <v>1349</v>
      </c>
      <c r="C2">
        <v>26.71</v>
      </c>
    </row>
    <row r="3" spans="1:3">
      <c r="A3" t="s">
        <v>10</v>
      </c>
      <c r="B3" s="42" t="s">
        <v>1349</v>
      </c>
      <c r="C3">
        <v>25.59</v>
      </c>
    </row>
    <row r="4" spans="1:3">
      <c r="A4" t="s">
        <v>1113</v>
      </c>
      <c r="B4" s="42" t="s">
        <v>1349</v>
      </c>
      <c r="C4">
        <v>25.36</v>
      </c>
    </row>
    <row r="5" spans="1:3">
      <c r="A5" t="s">
        <v>42</v>
      </c>
      <c r="B5" s="42" t="s">
        <v>1348</v>
      </c>
      <c r="C5">
        <v>25.12</v>
      </c>
    </row>
    <row r="6" spans="1:3">
      <c r="A6" t="s">
        <v>24</v>
      </c>
      <c r="B6" s="42" t="s">
        <v>1349</v>
      </c>
      <c r="C6">
        <v>24.68</v>
      </c>
    </row>
    <row r="7" spans="1:3">
      <c r="A7" t="s">
        <v>1077</v>
      </c>
      <c r="B7" s="42" t="s">
        <v>1349</v>
      </c>
      <c r="C7">
        <v>24.29</v>
      </c>
    </row>
    <row r="8" spans="1:3">
      <c r="A8" t="s">
        <v>1091</v>
      </c>
      <c r="B8" s="42" t="s">
        <v>1348</v>
      </c>
      <c r="C8">
        <v>23.85</v>
      </c>
    </row>
    <row r="9" spans="1:3">
      <c r="A9" t="s">
        <v>1238</v>
      </c>
      <c r="B9" s="42" t="s">
        <v>1349</v>
      </c>
      <c r="C9">
        <v>23.61</v>
      </c>
    </row>
    <row r="10" spans="1:3">
      <c r="A10" t="s">
        <v>51</v>
      </c>
      <c r="B10" s="42" t="s">
        <v>1349</v>
      </c>
      <c r="C10">
        <v>22.91</v>
      </c>
    </row>
    <row r="11" spans="1:3">
      <c r="A11" t="s">
        <v>8</v>
      </c>
      <c r="B11" s="42" t="s">
        <v>1348</v>
      </c>
      <c r="C11">
        <v>22.57</v>
      </c>
    </row>
    <row r="12" spans="1:3">
      <c r="A12" t="s">
        <v>72</v>
      </c>
      <c r="B12" s="42" t="s">
        <v>1349</v>
      </c>
      <c r="C12">
        <v>22.55</v>
      </c>
    </row>
    <row r="13" spans="1:3">
      <c r="A13" t="s">
        <v>81</v>
      </c>
      <c r="B13" s="42" t="s">
        <v>1349</v>
      </c>
      <c r="C13">
        <v>22.46</v>
      </c>
    </row>
    <row r="14" spans="1:3">
      <c r="A14" t="s">
        <v>1635</v>
      </c>
      <c r="B14" s="42" t="s">
        <v>1348</v>
      </c>
      <c r="C14">
        <v>21.6</v>
      </c>
    </row>
    <row r="15" spans="1:3">
      <c r="A15" t="s">
        <v>1749</v>
      </c>
      <c r="B15" s="42" t="s">
        <v>1348</v>
      </c>
      <c r="C15">
        <v>21.56</v>
      </c>
    </row>
    <row r="16" spans="1:3">
      <c r="A16" t="s">
        <v>1142</v>
      </c>
      <c r="B16" s="42" t="s">
        <v>1349</v>
      </c>
      <c r="C16">
        <v>21.18</v>
      </c>
    </row>
    <row r="17" spans="1:3">
      <c r="A17" t="s">
        <v>1155</v>
      </c>
      <c r="B17" s="42" t="s">
        <v>1349</v>
      </c>
      <c r="C17">
        <v>20</v>
      </c>
    </row>
    <row r="18" spans="1:3">
      <c r="A18" t="s">
        <v>1092</v>
      </c>
      <c r="B18" s="42" t="s">
        <v>1349</v>
      </c>
      <c r="C18">
        <v>19.62</v>
      </c>
    </row>
    <row r="19" spans="1:3">
      <c r="A19" t="s">
        <v>1110</v>
      </c>
      <c r="B19" s="42" t="s">
        <v>1349</v>
      </c>
      <c r="C19">
        <v>19.149999999999999</v>
      </c>
    </row>
    <row r="20" spans="1:3">
      <c r="A20" t="s">
        <v>1136</v>
      </c>
      <c r="B20" s="42" t="s">
        <v>1349</v>
      </c>
      <c r="C20">
        <v>18.64</v>
      </c>
    </row>
    <row r="21" spans="1:3">
      <c r="A21" t="s">
        <v>183</v>
      </c>
      <c r="B21" s="42" t="s">
        <v>1348</v>
      </c>
      <c r="C21">
        <v>18.489999999999998</v>
      </c>
    </row>
    <row r="22" spans="1:3">
      <c r="A22" t="s">
        <v>958</v>
      </c>
      <c r="B22" s="42" t="s">
        <v>1349</v>
      </c>
      <c r="C22">
        <v>18.329999999999998</v>
      </c>
    </row>
    <row r="23" spans="1:3">
      <c r="A23" t="s">
        <v>1756</v>
      </c>
      <c r="B23" s="42" t="s">
        <v>1349</v>
      </c>
      <c r="C23">
        <v>18.079999999999998</v>
      </c>
    </row>
    <row r="24" spans="1:3">
      <c r="A24" t="s">
        <v>124</v>
      </c>
      <c r="B24" s="42" t="s">
        <v>1348</v>
      </c>
      <c r="C24">
        <v>17.95</v>
      </c>
    </row>
    <row r="25" spans="1:3">
      <c r="A25" t="s">
        <v>1176</v>
      </c>
      <c r="B25" s="42" t="s">
        <v>1349</v>
      </c>
      <c r="C25">
        <v>17.809999999999999</v>
      </c>
    </row>
    <row r="26" spans="1:3">
      <c r="A26" t="s">
        <v>1754</v>
      </c>
      <c r="B26" s="42" t="s">
        <v>1349</v>
      </c>
      <c r="C26">
        <v>17.059999999999999</v>
      </c>
    </row>
    <row r="27" spans="1:3">
      <c r="A27" t="s">
        <v>171</v>
      </c>
      <c r="B27" s="42" t="s">
        <v>1349</v>
      </c>
      <c r="C27">
        <v>16.559999999999999</v>
      </c>
    </row>
    <row r="28" spans="1:3">
      <c r="A28" t="s">
        <v>1757</v>
      </c>
      <c r="B28" s="42" t="s">
        <v>1349</v>
      </c>
      <c r="C28">
        <v>16.05</v>
      </c>
    </row>
    <row r="29" spans="1:3">
      <c r="A29" t="s">
        <v>1750</v>
      </c>
      <c r="B29" s="42" t="s">
        <v>1348</v>
      </c>
      <c r="C29">
        <v>14.04</v>
      </c>
    </row>
    <row r="30" spans="1:3">
      <c r="A30" t="s">
        <v>1753</v>
      </c>
      <c r="B30" s="42" t="s">
        <v>1349</v>
      </c>
      <c r="C30">
        <v>12.5</v>
      </c>
    </row>
    <row r="31" spans="1:3">
      <c r="A31" t="s">
        <v>1161</v>
      </c>
      <c r="B31" s="42" t="s">
        <v>1349</v>
      </c>
      <c r="C31">
        <v>12.5</v>
      </c>
    </row>
    <row r="32" spans="1:3">
      <c r="A32" t="s">
        <v>1752</v>
      </c>
      <c r="B32" s="42" t="s">
        <v>1348</v>
      </c>
      <c r="C32">
        <v>11.79</v>
      </c>
    </row>
    <row r="33" spans="1:3">
      <c r="A33" t="s">
        <v>1751</v>
      </c>
      <c r="B33" s="42" t="s">
        <v>1348</v>
      </c>
      <c r="C33">
        <v>11.03</v>
      </c>
    </row>
    <row r="34" spans="1:3">
      <c r="A34" t="s">
        <v>1258</v>
      </c>
      <c r="B34" s="42" t="s">
        <v>1349</v>
      </c>
      <c r="C34">
        <v>10.29</v>
      </c>
    </row>
    <row r="35" spans="1:3">
      <c r="A35" t="s">
        <v>1209</v>
      </c>
      <c r="B35" s="42" t="s">
        <v>1349</v>
      </c>
      <c r="C35">
        <v>7.5</v>
      </c>
    </row>
    <row r="36" spans="1:3">
      <c r="A36" t="s">
        <v>343</v>
      </c>
      <c r="B36" s="43" t="s">
        <v>1350</v>
      </c>
      <c r="C36">
        <v>25.1</v>
      </c>
    </row>
    <row r="37" spans="1:3">
      <c r="A37" t="s">
        <v>1758</v>
      </c>
      <c r="B37" s="43" t="s">
        <v>1350</v>
      </c>
      <c r="C37">
        <v>24.63</v>
      </c>
    </row>
    <row r="38" spans="1:3">
      <c r="A38" t="s">
        <v>1742</v>
      </c>
      <c r="B38" s="43" t="s">
        <v>1350</v>
      </c>
      <c r="C38">
        <v>20.34</v>
      </c>
    </row>
    <row r="39" spans="1:3">
      <c r="A39" t="s">
        <v>1682</v>
      </c>
      <c r="B39" s="43" t="s">
        <v>1350</v>
      </c>
      <c r="C39">
        <v>18.54</v>
      </c>
    </row>
    <row r="40" spans="1:3">
      <c r="A40" t="s">
        <v>1759</v>
      </c>
      <c r="B40" s="43" t="s">
        <v>1350</v>
      </c>
      <c r="C40">
        <v>19.22</v>
      </c>
    </row>
    <row r="41" spans="1:3">
      <c r="A41" t="s">
        <v>1760</v>
      </c>
      <c r="B41" s="43" t="s">
        <v>1350</v>
      </c>
      <c r="C41">
        <v>16.29</v>
      </c>
    </row>
    <row r="42" spans="1:3">
      <c r="A42" t="s">
        <v>1684</v>
      </c>
      <c r="B42" s="43" t="s">
        <v>1350</v>
      </c>
      <c r="C42">
        <v>15</v>
      </c>
    </row>
    <row r="43" spans="1:3">
      <c r="A43" t="s">
        <v>1761</v>
      </c>
      <c r="B43" s="43" t="s">
        <v>1350</v>
      </c>
      <c r="C43">
        <v>12.22</v>
      </c>
    </row>
  </sheetData>
  <sortState ref="A2:C35">
    <sortCondition descending="1" ref="C15"/>
  </sortState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C3" sqref="C3"/>
    </sheetView>
  </sheetViews>
  <sheetFormatPr defaultRowHeight="15"/>
  <cols>
    <col min="1" max="1" width="23.28515625" bestFit="1" customWidth="1"/>
    <col min="2" max="2" width="18.7109375" bestFit="1" customWidth="1"/>
    <col min="3" max="3" width="5" bestFit="1" customWidth="1"/>
  </cols>
  <sheetData>
    <row r="1" spans="1:3">
      <c r="A1" s="1" t="s">
        <v>0</v>
      </c>
      <c r="B1" s="1" t="s">
        <v>1</v>
      </c>
      <c r="C1" s="1" t="s">
        <v>2</v>
      </c>
    </row>
    <row r="2" spans="1:3">
      <c r="A2" s="31" t="s">
        <v>53</v>
      </c>
      <c r="B2" t="s">
        <v>1312</v>
      </c>
      <c r="C2">
        <v>14</v>
      </c>
    </row>
    <row r="3" spans="1:3">
      <c r="A3" s="31" t="s">
        <v>1762</v>
      </c>
      <c r="B3" t="s">
        <v>1312</v>
      </c>
      <c r="C3">
        <v>12.7</v>
      </c>
    </row>
    <row r="4" spans="1:3">
      <c r="A4" s="31" t="s">
        <v>785</v>
      </c>
      <c r="B4" t="s">
        <v>1312</v>
      </c>
      <c r="C4">
        <v>10.7</v>
      </c>
    </row>
    <row r="5" spans="1:3">
      <c r="A5" s="31" t="s">
        <v>722</v>
      </c>
      <c r="B5" t="s">
        <v>1312</v>
      </c>
      <c r="C5">
        <v>10.5</v>
      </c>
    </row>
    <row r="6" spans="1:3">
      <c r="A6" s="31" t="s">
        <v>1763</v>
      </c>
      <c r="B6" t="s">
        <v>1312</v>
      </c>
      <c r="C6">
        <v>10</v>
      </c>
    </row>
    <row r="7" spans="1:3">
      <c r="A7" s="31" t="s">
        <v>125</v>
      </c>
      <c r="B7" t="s">
        <v>1312</v>
      </c>
      <c r="C7">
        <v>9.1999999999999993</v>
      </c>
    </row>
    <row r="8" spans="1:3">
      <c r="A8" s="31" t="s">
        <v>784</v>
      </c>
      <c r="B8" t="s">
        <v>1312</v>
      </c>
      <c r="C8">
        <v>8.4</v>
      </c>
    </row>
    <row r="9" spans="1:3">
      <c r="A9" s="31" t="s">
        <v>161</v>
      </c>
      <c r="B9" t="s">
        <v>1312</v>
      </c>
      <c r="C9">
        <v>7.7</v>
      </c>
    </row>
    <row r="10" spans="1:3">
      <c r="A10" s="31" t="s">
        <v>1764</v>
      </c>
      <c r="B10" t="s">
        <v>1312</v>
      </c>
      <c r="C10">
        <v>6.5</v>
      </c>
    </row>
    <row r="11" spans="1:3">
      <c r="A11" s="31" t="s">
        <v>1131</v>
      </c>
      <c r="B11" t="s">
        <v>1312</v>
      </c>
      <c r="C11">
        <v>6.4</v>
      </c>
    </row>
    <row r="12" spans="1:3">
      <c r="A12" s="31" t="s">
        <v>731</v>
      </c>
      <c r="B12" t="s">
        <v>1312</v>
      </c>
      <c r="C12">
        <v>5.5</v>
      </c>
    </row>
    <row r="13" spans="1:3">
      <c r="A13" s="31" t="s">
        <v>217</v>
      </c>
      <c r="B13" t="s">
        <v>1312</v>
      </c>
      <c r="C13">
        <v>5</v>
      </c>
    </row>
    <row r="14" spans="1:3">
      <c r="A14" s="31" t="s">
        <v>1766</v>
      </c>
      <c r="B14" t="s">
        <v>1312</v>
      </c>
      <c r="C14">
        <v>5</v>
      </c>
    </row>
    <row r="15" spans="1:3">
      <c r="A15" s="31" t="s">
        <v>790</v>
      </c>
      <c r="B15" t="s">
        <v>1312</v>
      </c>
      <c r="C15">
        <v>4.7</v>
      </c>
    </row>
    <row r="16" spans="1:3">
      <c r="A16" s="31" t="s">
        <v>789</v>
      </c>
      <c r="B16" t="s">
        <v>1312</v>
      </c>
      <c r="C16">
        <v>4.4000000000000004</v>
      </c>
    </row>
    <row r="17" spans="1:3">
      <c r="A17" s="31" t="s">
        <v>1765</v>
      </c>
      <c r="B17" t="s">
        <v>1312</v>
      </c>
      <c r="C17">
        <v>3.9</v>
      </c>
    </row>
    <row r="18" spans="1:3">
      <c r="A18" s="31" t="s">
        <v>236</v>
      </c>
      <c r="B18" t="s">
        <v>1312</v>
      </c>
      <c r="C18">
        <v>3.7</v>
      </c>
    </row>
    <row r="19" spans="1:3">
      <c r="A19" s="31" t="s">
        <v>1767</v>
      </c>
      <c r="B19" t="s">
        <v>1312</v>
      </c>
      <c r="C19">
        <v>3.7</v>
      </c>
    </row>
    <row r="20" spans="1:3">
      <c r="A20" s="31" t="s">
        <v>1768</v>
      </c>
      <c r="B20" t="s">
        <v>1312</v>
      </c>
      <c r="C20">
        <v>1.8</v>
      </c>
    </row>
    <row r="21" spans="1:3">
      <c r="A21" s="31" t="s">
        <v>1567</v>
      </c>
      <c r="B21" t="s">
        <v>1312</v>
      </c>
      <c r="C21">
        <v>0</v>
      </c>
    </row>
  </sheetData>
  <sortState ref="A2:C21">
    <sortCondition descending="1" ref="C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workbookViewId="0">
      <selection activeCell="G6" sqref="G6"/>
    </sheetView>
  </sheetViews>
  <sheetFormatPr defaultRowHeight="15"/>
  <cols>
    <col min="1" max="1" width="21.5703125" bestFit="1" customWidth="1"/>
    <col min="2" max="2" width="16.7109375" bestFit="1" customWidth="1"/>
    <col min="3" max="3" width="6" bestFit="1" customWidth="1"/>
    <col min="7" max="7" width="18.5703125" bestFit="1" customWidth="1"/>
  </cols>
  <sheetData>
    <row r="1" spans="1:7">
      <c r="A1" s="1" t="s">
        <v>0</v>
      </c>
      <c r="B1" s="1" t="s">
        <v>1</v>
      </c>
      <c r="C1" s="1" t="s">
        <v>2</v>
      </c>
    </row>
    <row r="2" spans="1:7">
      <c r="A2" t="s">
        <v>1220</v>
      </c>
      <c r="B2" s="5" t="s">
        <v>1322</v>
      </c>
      <c r="C2">
        <v>26.04</v>
      </c>
    </row>
    <row r="3" spans="1:7">
      <c r="A3" t="s">
        <v>1136</v>
      </c>
      <c r="B3" s="5" t="s">
        <v>1457</v>
      </c>
      <c r="C3">
        <v>25.16</v>
      </c>
    </row>
    <row r="4" spans="1:7">
      <c r="A4" t="s">
        <v>442</v>
      </c>
      <c r="B4" s="5" t="s">
        <v>1319</v>
      </c>
      <c r="C4">
        <v>25</v>
      </c>
    </row>
    <row r="5" spans="1:7">
      <c r="A5" t="s">
        <v>1440</v>
      </c>
      <c r="B5" s="5" t="s">
        <v>1319</v>
      </c>
      <c r="C5">
        <v>24.75</v>
      </c>
      <c r="G5" s="8"/>
    </row>
    <row r="6" spans="1:7">
      <c r="A6" t="s">
        <v>1458</v>
      </c>
      <c r="B6" s="5" t="s">
        <v>1457</v>
      </c>
      <c r="C6">
        <v>24.52</v>
      </c>
      <c r="G6" s="9"/>
    </row>
    <row r="7" spans="1:7">
      <c r="A7" t="s">
        <v>881</v>
      </c>
      <c r="B7" s="5" t="s">
        <v>1457</v>
      </c>
      <c r="C7">
        <v>24.51</v>
      </c>
      <c r="G7" s="11"/>
    </row>
    <row r="8" spans="1:7">
      <c r="A8" t="s">
        <v>1434</v>
      </c>
      <c r="B8" s="8" t="s">
        <v>1318</v>
      </c>
      <c r="C8">
        <v>24.13</v>
      </c>
      <c r="G8" s="11"/>
    </row>
    <row r="9" spans="1:7">
      <c r="A9" t="s">
        <v>1441</v>
      </c>
      <c r="B9" s="5" t="s">
        <v>1319</v>
      </c>
      <c r="C9">
        <v>23.7</v>
      </c>
    </row>
    <row r="10" spans="1:7">
      <c r="A10" t="s">
        <v>695</v>
      </c>
      <c r="B10" s="5" t="s">
        <v>1322</v>
      </c>
      <c r="C10">
        <v>23.7</v>
      </c>
    </row>
    <row r="11" spans="1:7">
      <c r="A11" t="s">
        <v>36</v>
      </c>
      <c r="B11" s="5" t="s">
        <v>1457</v>
      </c>
      <c r="C11">
        <v>22.62</v>
      </c>
    </row>
    <row r="12" spans="1:7">
      <c r="A12" t="s">
        <v>1239</v>
      </c>
      <c r="B12" s="5" t="s">
        <v>1322</v>
      </c>
      <c r="C12">
        <v>22.46</v>
      </c>
    </row>
    <row r="13" spans="1:7">
      <c r="A13" t="s">
        <v>1436</v>
      </c>
      <c r="B13" s="8" t="s">
        <v>1318</v>
      </c>
      <c r="C13">
        <v>21.32</v>
      </c>
    </row>
    <row r="14" spans="1:7">
      <c r="A14" t="s">
        <v>1344</v>
      </c>
      <c r="B14" s="5" t="s">
        <v>1457</v>
      </c>
      <c r="C14">
        <v>20.55</v>
      </c>
    </row>
    <row r="15" spans="1:7">
      <c r="A15" t="s">
        <v>869</v>
      </c>
      <c r="B15" s="5" t="s">
        <v>1319</v>
      </c>
      <c r="C15">
        <v>20.5</v>
      </c>
    </row>
    <row r="16" spans="1:7">
      <c r="A16" t="s">
        <v>1101</v>
      </c>
      <c r="B16" s="5" t="s">
        <v>1319</v>
      </c>
      <c r="C16">
        <v>20.2</v>
      </c>
    </row>
    <row r="17" spans="1:3">
      <c r="A17" t="s">
        <v>1246</v>
      </c>
      <c r="B17" s="5" t="s">
        <v>1319</v>
      </c>
      <c r="C17">
        <v>20</v>
      </c>
    </row>
    <row r="18" spans="1:3">
      <c r="A18" t="s">
        <v>1435</v>
      </c>
      <c r="B18" s="8" t="s">
        <v>1318</v>
      </c>
      <c r="C18">
        <v>19.59</v>
      </c>
    </row>
    <row r="19" spans="1:3">
      <c r="A19" t="s">
        <v>1442</v>
      </c>
      <c r="B19" s="5" t="s">
        <v>1319</v>
      </c>
      <c r="C19">
        <v>19.170000000000002</v>
      </c>
    </row>
    <row r="20" spans="1:3">
      <c r="A20" t="s">
        <v>1443</v>
      </c>
      <c r="B20" s="5" t="s">
        <v>1319</v>
      </c>
      <c r="C20">
        <v>18.37</v>
      </c>
    </row>
    <row r="21" spans="1:3">
      <c r="A21" t="s">
        <v>198</v>
      </c>
      <c r="B21" s="8" t="s">
        <v>1318</v>
      </c>
      <c r="C21">
        <v>18.25</v>
      </c>
    </row>
    <row r="22" spans="1:3">
      <c r="A22" t="s">
        <v>37</v>
      </c>
      <c r="B22" s="8" t="s">
        <v>1318</v>
      </c>
      <c r="C22">
        <v>17.96</v>
      </c>
    </row>
    <row r="23" spans="1:3">
      <c r="A23" t="s">
        <v>1459</v>
      </c>
      <c r="B23" s="5" t="s">
        <v>1457</v>
      </c>
      <c r="C23">
        <v>17.66</v>
      </c>
    </row>
    <row r="24" spans="1:3">
      <c r="A24" t="s">
        <v>864</v>
      </c>
      <c r="B24" s="5" t="s">
        <v>1319</v>
      </c>
      <c r="C24">
        <v>17.63</v>
      </c>
    </row>
    <row r="25" spans="1:3">
      <c r="A25" t="s">
        <v>1449</v>
      </c>
      <c r="B25" s="5" t="s">
        <v>1448</v>
      </c>
      <c r="C25">
        <v>17.600000000000001</v>
      </c>
    </row>
    <row r="26" spans="1:3">
      <c r="A26" t="s">
        <v>1437</v>
      </c>
      <c r="B26" s="8" t="s">
        <v>1318</v>
      </c>
      <c r="C26">
        <v>17.53</v>
      </c>
    </row>
    <row r="27" spans="1:3">
      <c r="A27" t="s">
        <v>1249</v>
      </c>
      <c r="B27" s="5" t="s">
        <v>1322</v>
      </c>
      <c r="C27">
        <v>16.329999999999998</v>
      </c>
    </row>
    <row r="28" spans="1:3">
      <c r="A28" t="s">
        <v>861</v>
      </c>
      <c r="B28" s="5" t="s">
        <v>1319</v>
      </c>
      <c r="C28">
        <v>16.02</v>
      </c>
    </row>
    <row r="29" spans="1:3">
      <c r="A29" t="s">
        <v>82</v>
      </c>
      <c r="B29" s="5" t="s">
        <v>1448</v>
      </c>
      <c r="C29">
        <v>15.68</v>
      </c>
    </row>
    <row r="30" spans="1:3">
      <c r="A30" t="s">
        <v>1460</v>
      </c>
      <c r="B30" s="5" t="s">
        <v>1457</v>
      </c>
      <c r="C30">
        <v>15.56</v>
      </c>
    </row>
    <row r="31" spans="1:3">
      <c r="A31" t="s">
        <v>1454</v>
      </c>
      <c r="B31" s="5" t="s">
        <v>1322</v>
      </c>
      <c r="C31">
        <v>15.4</v>
      </c>
    </row>
    <row r="32" spans="1:3">
      <c r="A32" t="s">
        <v>1444</v>
      </c>
      <c r="B32" s="5" t="s">
        <v>1319</v>
      </c>
      <c r="C32">
        <v>15.38</v>
      </c>
    </row>
    <row r="33" spans="1:3">
      <c r="A33" t="s">
        <v>1438</v>
      </c>
      <c r="B33" s="8" t="s">
        <v>1318</v>
      </c>
      <c r="C33">
        <v>15.34</v>
      </c>
    </row>
    <row r="34" spans="1:3">
      <c r="A34" t="s">
        <v>1113</v>
      </c>
      <c r="B34" s="8" t="s">
        <v>1318</v>
      </c>
      <c r="C34">
        <v>15</v>
      </c>
    </row>
    <row r="35" spans="1:3">
      <c r="A35" t="s">
        <v>1265</v>
      </c>
      <c r="B35" s="5" t="s">
        <v>1457</v>
      </c>
      <c r="C35">
        <v>14.58</v>
      </c>
    </row>
    <row r="36" spans="1:3">
      <c r="A36" t="s">
        <v>1176</v>
      </c>
      <c r="B36" s="5" t="s">
        <v>1457</v>
      </c>
      <c r="C36">
        <v>14.35</v>
      </c>
    </row>
    <row r="37" spans="1:3">
      <c r="A37" t="s">
        <v>1077</v>
      </c>
      <c r="B37" s="8" t="s">
        <v>1318</v>
      </c>
      <c r="C37">
        <v>14.09</v>
      </c>
    </row>
    <row r="38" spans="1:3">
      <c r="A38" t="s">
        <v>1453</v>
      </c>
      <c r="B38" s="5" t="s">
        <v>1322</v>
      </c>
      <c r="C38">
        <v>13.94</v>
      </c>
    </row>
    <row r="39" spans="1:3">
      <c r="A39" t="s">
        <v>1446</v>
      </c>
      <c r="B39" s="5" t="s">
        <v>1319</v>
      </c>
      <c r="C39">
        <v>13.1</v>
      </c>
    </row>
    <row r="40" spans="1:3">
      <c r="A40" t="s">
        <v>700</v>
      </c>
      <c r="B40" s="5" t="s">
        <v>1322</v>
      </c>
      <c r="C40">
        <v>13</v>
      </c>
    </row>
    <row r="41" spans="1:3">
      <c r="A41" t="s">
        <v>1439</v>
      </c>
      <c r="B41" s="8" t="s">
        <v>1318</v>
      </c>
      <c r="C41">
        <v>11.94</v>
      </c>
    </row>
    <row r="42" spans="1:3">
      <c r="A42" t="s">
        <v>1455</v>
      </c>
      <c r="B42" s="5" t="s">
        <v>1322</v>
      </c>
      <c r="C42">
        <v>11.77</v>
      </c>
    </row>
    <row r="43" spans="1:3">
      <c r="A43" t="s">
        <v>1445</v>
      </c>
      <c r="B43" s="5" t="s">
        <v>1319</v>
      </c>
      <c r="C43">
        <v>11.07</v>
      </c>
    </row>
    <row r="44" spans="1:3">
      <c r="A44" t="s">
        <v>704</v>
      </c>
      <c r="B44" s="5" t="s">
        <v>1322</v>
      </c>
      <c r="C44">
        <v>10.87</v>
      </c>
    </row>
    <row r="45" spans="1:3">
      <c r="A45" t="s">
        <v>1461</v>
      </c>
      <c r="B45" s="5" t="s">
        <v>1457</v>
      </c>
      <c r="C45">
        <v>10.61</v>
      </c>
    </row>
    <row r="46" spans="1:3">
      <c r="A46" t="s">
        <v>1456</v>
      </c>
      <c r="B46" s="5" t="s">
        <v>1322</v>
      </c>
      <c r="C46">
        <v>10</v>
      </c>
    </row>
    <row r="47" spans="1:3">
      <c r="A47" t="s">
        <v>1447</v>
      </c>
      <c r="B47" s="5" t="s">
        <v>1319</v>
      </c>
      <c r="C47">
        <v>8.44</v>
      </c>
    </row>
    <row r="48" spans="1:3">
      <c r="A48" t="s">
        <v>1450</v>
      </c>
      <c r="B48" s="5" t="s">
        <v>1448</v>
      </c>
      <c r="C48">
        <v>6.74</v>
      </c>
    </row>
    <row r="49" spans="1:3">
      <c r="A49" t="s">
        <v>1451</v>
      </c>
      <c r="B49" s="5" t="s">
        <v>1448</v>
      </c>
      <c r="C49">
        <v>5.45</v>
      </c>
    </row>
    <row r="50" spans="1:3">
      <c r="A50" t="s">
        <v>1452</v>
      </c>
      <c r="B50" s="5" t="s">
        <v>1448</v>
      </c>
      <c r="C50">
        <v>3.81</v>
      </c>
    </row>
  </sheetData>
  <sortState ref="A2:C50">
    <sortCondition descending="1" ref="C1"/>
  </sortState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35"/>
  <sheetViews>
    <sheetView workbookViewId="0">
      <selection activeCell="C2" sqref="C2"/>
    </sheetView>
  </sheetViews>
  <sheetFormatPr defaultRowHeight="15"/>
  <cols>
    <col min="1" max="1" width="18.42578125" bestFit="1" customWidth="1"/>
    <col min="2" max="2" width="14" bestFit="1" customWidth="1"/>
  </cols>
  <sheetData>
    <row r="1" spans="1:3">
      <c r="A1" s="1" t="s">
        <v>0</v>
      </c>
      <c r="B1" s="1" t="s">
        <v>1</v>
      </c>
      <c r="C1" s="1" t="s">
        <v>2</v>
      </c>
    </row>
    <row r="2" spans="1:3">
      <c r="A2" s="31" t="s">
        <v>122</v>
      </c>
      <c r="B2" t="s">
        <v>1769</v>
      </c>
      <c r="C2">
        <v>26.24</v>
      </c>
    </row>
    <row r="3" spans="1:3">
      <c r="A3" s="31" t="s">
        <v>1774</v>
      </c>
      <c r="B3" t="s">
        <v>1769</v>
      </c>
      <c r="C3">
        <v>25.18</v>
      </c>
    </row>
    <row r="4" spans="1:3">
      <c r="A4" s="31" t="s">
        <v>1156</v>
      </c>
      <c r="B4" t="s">
        <v>1769</v>
      </c>
      <c r="C4">
        <v>25.06</v>
      </c>
    </row>
    <row r="5" spans="1:3">
      <c r="A5" s="31" t="s">
        <v>168</v>
      </c>
      <c r="B5" t="s">
        <v>1769</v>
      </c>
      <c r="C5">
        <v>24.67</v>
      </c>
    </row>
    <row r="6" spans="1:3">
      <c r="A6" s="31" t="s">
        <v>34</v>
      </c>
      <c r="B6" t="s">
        <v>1769</v>
      </c>
      <c r="C6">
        <v>24.23</v>
      </c>
    </row>
    <row r="7" spans="1:3">
      <c r="A7" s="31" t="s">
        <v>423</v>
      </c>
      <c r="B7" t="s">
        <v>1769</v>
      </c>
      <c r="C7">
        <v>23.19</v>
      </c>
    </row>
    <row r="8" spans="1:3">
      <c r="A8" s="31" t="s">
        <v>1779</v>
      </c>
      <c r="B8" t="s">
        <v>1769</v>
      </c>
      <c r="C8">
        <v>22.88</v>
      </c>
    </row>
    <row r="9" spans="1:3">
      <c r="A9" s="31" t="s">
        <v>1772</v>
      </c>
      <c r="B9" t="s">
        <v>1769</v>
      </c>
      <c r="C9">
        <v>22.15</v>
      </c>
    </row>
    <row r="10" spans="1:3">
      <c r="A10" s="31" t="s">
        <v>1771</v>
      </c>
      <c r="B10" t="s">
        <v>1769</v>
      </c>
      <c r="C10">
        <v>21.9</v>
      </c>
    </row>
    <row r="11" spans="1:3">
      <c r="A11" s="31" t="s">
        <v>1770</v>
      </c>
      <c r="B11" t="s">
        <v>1769</v>
      </c>
      <c r="C11">
        <v>21.16</v>
      </c>
    </row>
    <row r="12" spans="1:3">
      <c r="A12" s="31" t="s">
        <v>1784</v>
      </c>
      <c r="B12" t="s">
        <v>1769</v>
      </c>
      <c r="C12">
        <v>20.86</v>
      </c>
    </row>
    <row r="13" spans="1:3">
      <c r="A13" s="31" t="s">
        <v>1773</v>
      </c>
      <c r="B13" t="s">
        <v>1769</v>
      </c>
      <c r="C13">
        <v>19.84</v>
      </c>
    </row>
    <row r="14" spans="1:3">
      <c r="A14" s="31" t="s">
        <v>1785</v>
      </c>
      <c r="B14" t="s">
        <v>1769</v>
      </c>
      <c r="C14">
        <v>18.39</v>
      </c>
    </row>
    <row r="15" spans="1:3">
      <c r="A15" s="31" t="s">
        <v>632</v>
      </c>
      <c r="B15" t="s">
        <v>1769</v>
      </c>
      <c r="C15">
        <v>18.11</v>
      </c>
    </row>
    <row r="16" spans="1:3">
      <c r="A16" s="31" t="s">
        <v>1782</v>
      </c>
      <c r="B16" t="s">
        <v>1769</v>
      </c>
      <c r="C16">
        <v>17.399999999999999</v>
      </c>
    </row>
    <row r="17" spans="1:3">
      <c r="A17" s="31" t="s">
        <v>1778</v>
      </c>
      <c r="B17" t="s">
        <v>1769</v>
      </c>
      <c r="C17">
        <v>17.22</v>
      </c>
    </row>
    <row r="18" spans="1:3">
      <c r="A18" s="31" t="s">
        <v>1786</v>
      </c>
      <c r="B18" t="s">
        <v>1769</v>
      </c>
      <c r="C18">
        <v>17.21</v>
      </c>
    </row>
    <row r="19" spans="1:3">
      <c r="A19" s="31" t="s">
        <v>1788</v>
      </c>
      <c r="B19" t="s">
        <v>1769</v>
      </c>
      <c r="C19">
        <v>16.29</v>
      </c>
    </row>
    <row r="20" spans="1:3">
      <c r="A20" s="31" t="s">
        <v>1780</v>
      </c>
      <c r="B20" t="s">
        <v>1769</v>
      </c>
      <c r="C20">
        <v>15.65</v>
      </c>
    </row>
    <row r="21" spans="1:3">
      <c r="A21" s="31" t="s">
        <v>1781</v>
      </c>
      <c r="B21" t="s">
        <v>1769</v>
      </c>
      <c r="C21">
        <v>15.53</v>
      </c>
    </row>
    <row r="22" spans="1:3">
      <c r="A22" s="31" t="s">
        <v>1776</v>
      </c>
      <c r="B22" t="s">
        <v>1769</v>
      </c>
      <c r="C22">
        <v>15.23</v>
      </c>
    </row>
    <row r="23" spans="1:3">
      <c r="A23" s="31" t="s">
        <v>1790</v>
      </c>
      <c r="B23" t="s">
        <v>1769</v>
      </c>
      <c r="C23">
        <v>14.44</v>
      </c>
    </row>
    <row r="24" spans="1:3">
      <c r="A24" s="31" t="s">
        <v>250</v>
      </c>
      <c r="B24" t="s">
        <v>1769</v>
      </c>
      <c r="C24">
        <v>14.31</v>
      </c>
    </row>
    <row r="25" spans="1:3">
      <c r="A25" s="31" t="s">
        <v>1791</v>
      </c>
      <c r="B25" t="s">
        <v>1769</v>
      </c>
      <c r="C25">
        <v>13.92</v>
      </c>
    </row>
    <row r="26" spans="1:3">
      <c r="A26" s="31" t="s">
        <v>1787</v>
      </c>
      <c r="B26" t="s">
        <v>1769</v>
      </c>
      <c r="C26">
        <v>13.89</v>
      </c>
    </row>
    <row r="27" spans="1:3">
      <c r="A27" s="31" t="s">
        <v>1789</v>
      </c>
      <c r="B27" t="s">
        <v>1769</v>
      </c>
      <c r="C27">
        <v>13.67</v>
      </c>
    </row>
    <row r="28" spans="1:3">
      <c r="A28" s="31" t="s">
        <v>1775</v>
      </c>
      <c r="B28" t="s">
        <v>1769</v>
      </c>
      <c r="C28">
        <v>13.55</v>
      </c>
    </row>
    <row r="29" spans="1:3">
      <c r="A29" s="31" t="s">
        <v>1783</v>
      </c>
      <c r="B29" t="s">
        <v>1769</v>
      </c>
      <c r="C29">
        <v>13.45</v>
      </c>
    </row>
    <row r="30" spans="1:3">
      <c r="A30" s="31" t="s">
        <v>953</v>
      </c>
      <c r="B30" t="s">
        <v>1769</v>
      </c>
      <c r="C30">
        <v>13.21</v>
      </c>
    </row>
    <row r="31" spans="1:3">
      <c r="A31" s="31" t="s">
        <v>1777</v>
      </c>
      <c r="B31" t="s">
        <v>1769</v>
      </c>
      <c r="C31">
        <v>12.62</v>
      </c>
    </row>
    <row r="32" spans="1:3">
      <c r="A32" s="31" t="s">
        <v>1214</v>
      </c>
      <c r="B32" t="s">
        <v>1769</v>
      </c>
      <c r="C32">
        <v>12.25</v>
      </c>
    </row>
    <row r="33" spans="1:3">
      <c r="A33" s="31" t="s">
        <v>1792</v>
      </c>
      <c r="B33" t="s">
        <v>1769</v>
      </c>
      <c r="C33">
        <v>7.5</v>
      </c>
    </row>
    <row r="34" spans="1:3">
      <c r="A34" s="31" t="s">
        <v>1794</v>
      </c>
      <c r="B34" t="s">
        <v>1769</v>
      </c>
      <c r="C34">
        <v>6.84</v>
      </c>
    </row>
    <row r="35" spans="1:3">
      <c r="A35" s="31" t="s">
        <v>1793</v>
      </c>
      <c r="B35" t="s">
        <v>1769</v>
      </c>
      <c r="C35">
        <v>6.67</v>
      </c>
    </row>
  </sheetData>
  <sortState ref="A2:C35">
    <sortCondition descending="1" ref="C2"/>
  </sortState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52"/>
  <sheetViews>
    <sheetView topLeftCell="A14" workbookViewId="0">
      <selection activeCell="C37" sqref="C37"/>
    </sheetView>
  </sheetViews>
  <sheetFormatPr defaultRowHeight="15"/>
  <cols>
    <col min="1" max="1" width="22.140625" bestFit="1" customWidth="1"/>
    <col min="2" max="2" width="16.5703125" bestFit="1" customWidth="1"/>
    <col min="3" max="3" width="6" bestFit="1" customWidth="1"/>
  </cols>
  <sheetData>
    <row r="1" spans="1:7">
      <c r="A1" s="1" t="s">
        <v>0</v>
      </c>
      <c r="B1" s="1" t="s">
        <v>1</v>
      </c>
      <c r="C1" s="1" t="s">
        <v>2</v>
      </c>
    </row>
    <row r="2" spans="1:7">
      <c r="A2" t="s">
        <v>1422</v>
      </c>
      <c r="B2" s="44" t="s">
        <v>1352</v>
      </c>
      <c r="C2">
        <v>27.07</v>
      </c>
    </row>
    <row r="3" spans="1:7">
      <c r="A3" t="s">
        <v>1073</v>
      </c>
      <c r="B3" s="47" t="s">
        <v>1353</v>
      </c>
      <c r="C3">
        <v>26.99</v>
      </c>
    </row>
    <row r="4" spans="1:7">
      <c r="A4" t="s">
        <v>1224</v>
      </c>
      <c r="B4" s="47" t="s">
        <v>1353</v>
      </c>
      <c r="C4">
        <v>26.06</v>
      </c>
    </row>
    <row r="5" spans="1:7">
      <c r="A5" t="s">
        <v>1075</v>
      </c>
      <c r="B5" s="44" t="s">
        <v>1352</v>
      </c>
      <c r="C5">
        <v>25.48</v>
      </c>
    </row>
    <row r="6" spans="1:7">
      <c r="A6" t="s">
        <v>1423</v>
      </c>
      <c r="B6" s="44" t="s">
        <v>1352</v>
      </c>
      <c r="C6">
        <v>24.77</v>
      </c>
    </row>
    <row r="7" spans="1:7">
      <c r="A7" t="s">
        <v>1821</v>
      </c>
      <c r="B7" s="44" t="s">
        <v>1352</v>
      </c>
      <c r="C7">
        <v>24.35</v>
      </c>
    </row>
    <row r="8" spans="1:7">
      <c r="A8" t="s">
        <v>1239</v>
      </c>
      <c r="B8" s="45" t="s">
        <v>1351</v>
      </c>
      <c r="C8">
        <v>24.33</v>
      </c>
    </row>
    <row r="9" spans="1:7">
      <c r="A9" t="s">
        <v>1079</v>
      </c>
      <c r="B9" s="44" t="s">
        <v>1352</v>
      </c>
      <c r="C9">
        <v>24.14</v>
      </c>
    </row>
    <row r="10" spans="1:7">
      <c r="A10" t="s">
        <v>27</v>
      </c>
      <c r="B10" s="47" t="s">
        <v>1353</v>
      </c>
      <c r="C10">
        <v>23.75</v>
      </c>
    </row>
    <row r="11" spans="1:7">
      <c r="A11" t="s">
        <v>1092</v>
      </c>
      <c r="B11" s="47" t="s">
        <v>1353</v>
      </c>
      <c r="C11">
        <v>23.74</v>
      </c>
    </row>
    <row r="12" spans="1:7">
      <c r="A12" t="s">
        <v>860</v>
      </c>
      <c r="B12" s="44" t="s">
        <v>1352</v>
      </c>
      <c r="C12">
        <v>23.09</v>
      </c>
    </row>
    <row r="13" spans="1:7">
      <c r="A13" t="s">
        <v>1822</v>
      </c>
      <c r="B13" s="47" t="s">
        <v>1353</v>
      </c>
      <c r="C13">
        <v>23.06</v>
      </c>
    </row>
    <row r="14" spans="1:7">
      <c r="A14" t="s">
        <v>28</v>
      </c>
      <c r="B14" s="45" t="s">
        <v>1351</v>
      </c>
      <c r="C14">
        <v>22.92</v>
      </c>
    </row>
    <row r="15" spans="1:7">
      <c r="A15" t="s">
        <v>1220</v>
      </c>
      <c r="B15" s="45" t="s">
        <v>1351</v>
      </c>
      <c r="C15">
        <v>22.86</v>
      </c>
      <c r="G15" s="46"/>
    </row>
    <row r="16" spans="1:7">
      <c r="A16" t="s">
        <v>1233</v>
      </c>
      <c r="B16" s="44" t="s">
        <v>1352</v>
      </c>
      <c r="C16">
        <v>22.64</v>
      </c>
    </row>
    <row r="17" spans="1:3">
      <c r="A17" t="s">
        <v>985</v>
      </c>
      <c r="B17" s="44" t="s">
        <v>1352</v>
      </c>
      <c r="C17">
        <v>22.59</v>
      </c>
    </row>
    <row r="18" spans="1:3">
      <c r="A18" t="s">
        <v>45</v>
      </c>
      <c r="B18" s="51" t="s">
        <v>1826</v>
      </c>
      <c r="C18">
        <v>22.25</v>
      </c>
    </row>
    <row r="19" spans="1:3">
      <c r="A19" t="s">
        <v>1816</v>
      </c>
      <c r="B19" s="45" t="s">
        <v>1351</v>
      </c>
      <c r="C19">
        <v>21.78</v>
      </c>
    </row>
    <row r="20" spans="1:3">
      <c r="A20" t="s">
        <v>869</v>
      </c>
      <c r="B20" s="44" t="s">
        <v>1352</v>
      </c>
      <c r="C20">
        <v>21.56</v>
      </c>
    </row>
    <row r="21" spans="1:3">
      <c r="A21" t="s">
        <v>57</v>
      </c>
      <c r="B21" s="51" t="s">
        <v>1826</v>
      </c>
      <c r="C21">
        <v>21.4</v>
      </c>
    </row>
    <row r="22" spans="1:3">
      <c r="A22" t="s">
        <v>1101</v>
      </c>
      <c r="B22" s="44" t="s">
        <v>1352</v>
      </c>
      <c r="C22">
        <v>20.51</v>
      </c>
    </row>
    <row r="23" spans="1:3">
      <c r="A23" t="s">
        <v>328</v>
      </c>
      <c r="B23" s="51" t="s">
        <v>1826</v>
      </c>
      <c r="C23">
        <v>20.12</v>
      </c>
    </row>
    <row r="24" spans="1:3">
      <c r="A24" t="s">
        <v>1323</v>
      </c>
      <c r="B24" s="47" t="s">
        <v>1353</v>
      </c>
      <c r="C24">
        <v>18.649999999999999</v>
      </c>
    </row>
    <row r="25" spans="1:3">
      <c r="A25" t="s">
        <v>128</v>
      </c>
      <c r="B25" s="51" t="s">
        <v>1826</v>
      </c>
      <c r="C25">
        <v>18.309999999999999</v>
      </c>
    </row>
    <row r="26" spans="1:3">
      <c r="A26" t="s">
        <v>721</v>
      </c>
      <c r="B26" s="47" t="s">
        <v>1353</v>
      </c>
      <c r="C26">
        <v>18.21</v>
      </c>
    </row>
    <row r="27" spans="1:3">
      <c r="A27" t="s">
        <v>1129</v>
      </c>
      <c r="B27" s="47" t="s">
        <v>1353</v>
      </c>
      <c r="C27">
        <v>18.170000000000002</v>
      </c>
    </row>
    <row r="28" spans="1:3">
      <c r="A28" t="s">
        <v>1817</v>
      </c>
      <c r="B28" s="45" t="s">
        <v>1351</v>
      </c>
      <c r="C28">
        <v>17.98</v>
      </c>
    </row>
    <row r="29" spans="1:3">
      <c r="A29" t="s">
        <v>1473</v>
      </c>
      <c r="B29" s="47" t="s">
        <v>1353</v>
      </c>
      <c r="C29">
        <v>17.72</v>
      </c>
    </row>
    <row r="30" spans="1:3">
      <c r="A30" t="s">
        <v>1122</v>
      </c>
      <c r="B30" s="44" t="s">
        <v>1352</v>
      </c>
      <c r="C30">
        <v>17.16</v>
      </c>
    </row>
    <row r="31" spans="1:3">
      <c r="A31" t="s">
        <v>1249</v>
      </c>
      <c r="B31" s="45" t="s">
        <v>1351</v>
      </c>
      <c r="C31">
        <v>17.13</v>
      </c>
    </row>
    <row r="32" spans="1:3">
      <c r="A32" t="s">
        <v>1827</v>
      </c>
      <c r="B32" s="51" t="s">
        <v>1826</v>
      </c>
      <c r="C32">
        <v>17.11</v>
      </c>
    </row>
    <row r="33" spans="1:3">
      <c r="A33" t="s">
        <v>1116</v>
      </c>
      <c r="B33" s="47" t="s">
        <v>1353</v>
      </c>
      <c r="C33">
        <v>16.97</v>
      </c>
    </row>
    <row r="34" spans="1:3">
      <c r="A34" t="s">
        <v>1828</v>
      </c>
      <c r="B34" s="51" t="s">
        <v>1826</v>
      </c>
      <c r="C34">
        <v>16.420000000000002</v>
      </c>
    </row>
    <row r="35" spans="1:3">
      <c r="A35" t="s">
        <v>1824</v>
      </c>
      <c r="B35" s="47" t="s">
        <v>1353</v>
      </c>
      <c r="C35">
        <v>16.239999999999998</v>
      </c>
    </row>
    <row r="36" spans="1:3">
      <c r="A36" t="s">
        <v>381</v>
      </c>
      <c r="B36" s="45" t="s">
        <v>1351</v>
      </c>
      <c r="C36">
        <v>15.59</v>
      </c>
    </row>
    <row r="37" spans="1:3">
      <c r="A37" t="s">
        <v>1745</v>
      </c>
      <c r="B37" s="47" t="s">
        <v>1353</v>
      </c>
      <c r="C37">
        <v>15.36</v>
      </c>
    </row>
    <row r="38" spans="1:3">
      <c r="A38" t="s">
        <v>333</v>
      </c>
      <c r="B38" s="51" t="s">
        <v>1826</v>
      </c>
      <c r="C38">
        <v>14.62</v>
      </c>
    </row>
    <row r="39" spans="1:3">
      <c r="A39" t="s">
        <v>1825</v>
      </c>
      <c r="B39" s="47" t="s">
        <v>1353</v>
      </c>
      <c r="C39">
        <v>14.6</v>
      </c>
    </row>
    <row r="40" spans="1:3">
      <c r="A40" t="s">
        <v>1818</v>
      </c>
      <c r="B40" s="45" t="s">
        <v>1351</v>
      </c>
      <c r="C40">
        <v>14.08</v>
      </c>
    </row>
    <row r="41" spans="1:3">
      <c r="A41" t="s">
        <v>585</v>
      </c>
      <c r="B41" s="45" t="s">
        <v>1351</v>
      </c>
      <c r="C41">
        <v>13.1</v>
      </c>
    </row>
    <row r="42" spans="1:3">
      <c r="A42" t="s">
        <v>1169</v>
      </c>
      <c r="B42" s="47" t="s">
        <v>1353</v>
      </c>
      <c r="C42">
        <v>12.22</v>
      </c>
    </row>
    <row r="43" spans="1:3">
      <c r="A43" t="s">
        <v>1820</v>
      </c>
      <c r="B43" s="45" t="s">
        <v>1351</v>
      </c>
      <c r="C43">
        <v>11.13</v>
      </c>
    </row>
    <row r="44" spans="1:3">
      <c r="A44" t="s">
        <v>734</v>
      </c>
      <c r="B44" s="47" t="s">
        <v>1353</v>
      </c>
      <c r="C44">
        <v>10.93</v>
      </c>
    </row>
    <row r="45" spans="1:3">
      <c r="A45" t="s">
        <v>1454</v>
      </c>
      <c r="B45" s="45" t="s">
        <v>1351</v>
      </c>
      <c r="C45">
        <v>10.5</v>
      </c>
    </row>
    <row r="46" spans="1:3">
      <c r="A46" t="s">
        <v>1823</v>
      </c>
      <c r="B46" s="47" t="s">
        <v>1353</v>
      </c>
      <c r="C46">
        <v>10.199999999999999</v>
      </c>
    </row>
    <row r="47" spans="1:3">
      <c r="A47" t="s">
        <v>1551</v>
      </c>
      <c r="B47" s="44" t="s">
        <v>1352</v>
      </c>
      <c r="C47">
        <v>9.1300000000000008</v>
      </c>
    </row>
    <row r="48" spans="1:3">
      <c r="A48" t="s">
        <v>1819</v>
      </c>
      <c r="B48" s="45" t="s">
        <v>1351</v>
      </c>
      <c r="C48">
        <v>9.0399999999999991</v>
      </c>
    </row>
    <row r="49" spans="1:3">
      <c r="A49" t="s">
        <v>1829</v>
      </c>
      <c r="B49" s="51" t="s">
        <v>1826</v>
      </c>
      <c r="C49">
        <v>7.5</v>
      </c>
    </row>
    <row r="50" spans="1:3">
      <c r="A50" t="s">
        <v>1830</v>
      </c>
      <c r="B50" s="51" t="s">
        <v>1826</v>
      </c>
      <c r="C50">
        <v>6.29</v>
      </c>
    </row>
    <row r="51" spans="1:3">
      <c r="A51" t="s">
        <v>1831</v>
      </c>
      <c r="B51" s="51" t="s">
        <v>1826</v>
      </c>
      <c r="C51">
        <v>6</v>
      </c>
    </row>
    <row r="52" spans="1:3">
      <c r="A52" t="s">
        <v>1832</v>
      </c>
      <c r="B52" s="51" t="s">
        <v>1826</v>
      </c>
      <c r="C52">
        <v>3</v>
      </c>
    </row>
  </sheetData>
  <sortState ref="A2:C52">
    <sortCondition descending="1" ref="C37"/>
  </sortState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49"/>
  <sheetViews>
    <sheetView workbookViewId="0">
      <selection activeCell="C13" sqref="C13"/>
    </sheetView>
  </sheetViews>
  <sheetFormatPr defaultRowHeight="15"/>
  <cols>
    <col min="1" max="1" width="22.85546875" bestFit="1" customWidth="1"/>
    <col min="2" max="2" width="11.85546875" bestFit="1" customWidth="1"/>
  </cols>
  <sheetData>
    <row r="1" spans="1:3">
      <c r="A1" s="1" t="s">
        <v>0</v>
      </c>
      <c r="B1" s="1" t="s">
        <v>1</v>
      </c>
      <c r="C1" s="1" t="s">
        <v>2</v>
      </c>
    </row>
    <row r="2" spans="1:3">
      <c r="A2" t="s">
        <v>49</v>
      </c>
      <c r="B2" s="48" t="s">
        <v>1314</v>
      </c>
      <c r="C2">
        <v>21.299999999999997</v>
      </c>
    </row>
    <row r="3" spans="1:3">
      <c r="A3" t="s">
        <v>442</v>
      </c>
      <c r="B3" s="48" t="s">
        <v>1314</v>
      </c>
      <c r="C3">
        <v>21</v>
      </c>
    </row>
    <row r="4" spans="1:3">
      <c r="A4" t="s">
        <v>1436</v>
      </c>
      <c r="B4" s="48" t="s">
        <v>1354</v>
      </c>
      <c r="C4">
        <v>20.56</v>
      </c>
    </row>
    <row r="5" spans="1:3">
      <c r="A5" t="s">
        <v>1098</v>
      </c>
      <c r="B5" s="48" t="s">
        <v>1314</v>
      </c>
      <c r="C5">
        <v>20.100000000000001</v>
      </c>
    </row>
    <row r="6" spans="1:3">
      <c r="A6" t="s">
        <v>81</v>
      </c>
      <c r="B6" s="48" t="s">
        <v>1354</v>
      </c>
      <c r="C6">
        <v>19.89</v>
      </c>
    </row>
    <row r="7" spans="1:3">
      <c r="A7" t="s">
        <v>1622</v>
      </c>
      <c r="B7" s="48" t="s">
        <v>1354</v>
      </c>
      <c r="C7">
        <v>19.71</v>
      </c>
    </row>
    <row r="8" spans="1:3">
      <c r="A8" t="s">
        <v>1630</v>
      </c>
      <c r="B8" s="48" t="s">
        <v>1354</v>
      </c>
      <c r="C8">
        <v>19.02</v>
      </c>
    </row>
    <row r="9" spans="1:3">
      <c r="A9" t="s">
        <v>815</v>
      </c>
      <c r="B9" s="48" t="s">
        <v>1314</v>
      </c>
      <c r="C9">
        <v>18.899999999999999</v>
      </c>
    </row>
    <row r="10" spans="1:3">
      <c r="A10" t="s">
        <v>912</v>
      </c>
      <c r="B10" s="48" t="s">
        <v>1314</v>
      </c>
      <c r="C10">
        <v>18</v>
      </c>
    </row>
    <row r="11" spans="1:3">
      <c r="A11" t="s">
        <v>480</v>
      </c>
      <c r="B11" s="48" t="s">
        <v>1314</v>
      </c>
      <c r="C11">
        <v>17.099999999999998</v>
      </c>
    </row>
    <row r="12" spans="1:3">
      <c r="A12" t="s">
        <v>1796</v>
      </c>
      <c r="B12" s="48" t="s">
        <v>1354</v>
      </c>
      <c r="C12">
        <v>16.96</v>
      </c>
    </row>
    <row r="13" spans="1:3">
      <c r="A13" t="s">
        <v>1801</v>
      </c>
      <c r="B13" s="48" t="s">
        <v>1314</v>
      </c>
      <c r="C13">
        <v>16.200000000000003</v>
      </c>
    </row>
    <row r="14" spans="1:3">
      <c r="A14" t="s">
        <v>1717</v>
      </c>
      <c r="B14" s="48" t="s">
        <v>1354</v>
      </c>
      <c r="C14">
        <v>15.97</v>
      </c>
    </row>
    <row r="15" spans="1:3">
      <c r="A15" t="s">
        <v>483</v>
      </c>
      <c r="B15" s="48" t="s">
        <v>1314</v>
      </c>
      <c r="C15">
        <v>15.3</v>
      </c>
    </row>
    <row r="16" spans="1:3">
      <c r="A16" t="s">
        <v>1127</v>
      </c>
      <c r="B16" s="48" t="s">
        <v>1314</v>
      </c>
      <c r="C16">
        <v>14.399999999999999</v>
      </c>
    </row>
    <row r="17" spans="1:3">
      <c r="A17" t="s">
        <v>1115</v>
      </c>
      <c r="B17" s="48" t="s">
        <v>1314</v>
      </c>
      <c r="C17">
        <v>14.1</v>
      </c>
    </row>
    <row r="18" spans="1:3">
      <c r="A18" t="s">
        <v>1802</v>
      </c>
      <c r="B18" s="48" t="s">
        <v>1314</v>
      </c>
      <c r="C18">
        <v>14.1</v>
      </c>
    </row>
    <row r="19" spans="1:3">
      <c r="A19" t="s">
        <v>1803</v>
      </c>
      <c r="B19" s="48" t="s">
        <v>1314</v>
      </c>
      <c r="C19">
        <v>14.1</v>
      </c>
    </row>
    <row r="20" spans="1:3">
      <c r="A20" t="s">
        <v>843</v>
      </c>
      <c r="B20" s="48" t="s">
        <v>1314</v>
      </c>
      <c r="C20">
        <v>14.1</v>
      </c>
    </row>
    <row r="21" spans="1:3">
      <c r="A21" t="s">
        <v>1795</v>
      </c>
      <c r="B21" s="48" t="s">
        <v>1354</v>
      </c>
      <c r="C21">
        <v>13.85</v>
      </c>
    </row>
    <row r="22" spans="1:3">
      <c r="A22" t="s">
        <v>341</v>
      </c>
      <c r="B22" s="48" t="s">
        <v>1314</v>
      </c>
      <c r="C22">
        <v>13.8</v>
      </c>
    </row>
    <row r="23" spans="1:3">
      <c r="A23" t="s">
        <v>841</v>
      </c>
      <c r="B23" s="48" t="s">
        <v>1314</v>
      </c>
      <c r="C23">
        <v>13.5</v>
      </c>
    </row>
    <row r="24" spans="1:3">
      <c r="A24" t="s">
        <v>167</v>
      </c>
      <c r="B24" s="48" t="s">
        <v>1314</v>
      </c>
      <c r="C24">
        <v>13.5</v>
      </c>
    </row>
    <row r="25" spans="1:3">
      <c r="A25" t="s">
        <v>1183</v>
      </c>
      <c r="B25" s="48" t="s">
        <v>1314</v>
      </c>
      <c r="C25">
        <v>13.2</v>
      </c>
    </row>
    <row r="26" spans="1:3">
      <c r="A26" t="s">
        <v>1439</v>
      </c>
      <c r="B26" s="48" t="s">
        <v>1354</v>
      </c>
      <c r="C26">
        <v>12.84</v>
      </c>
    </row>
    <row r="27" spans="1:3">
      <c r="A27" t="s">
        <v>1804</v>
      </c>
      <c r="B27" s="48" t="s">
        <v>1314</v>
      </c>
      <c r="C27">
        <v>11.700000000000001</v>
      </c>
    </row>
    <row r="28" spans="1:3">
      <c r="A28" t="s">
        <v>1198</v>
      </c>
      <c r="B28" s="48" t="s">
        <v>1314</v>
      </c>
      <c r="C28">
        <v>11.700000000000001</v>
      </c>
    </row>
    <row r="29" spans="1:3">
      <c r="A29" t="s">
        <v>1799</v>
      </c>
      <c r="B29" s="48" t="s">
        <v>1354</v>
      </c>
      <c r="C29">
        <v>11.5</v>
      </c>
    </row>
    <row r="30" spans="1:3">
      <c r="A30" t="s">
        <v>1140</v>
      </c>
      <c r="B30" s="48" t="s">
        <v>1314</v>
      </c>
      <c r="C30">
        <v>11.4</v>
      </c>
    </row>
    <row r="31" spans="1:3">
      <c r="A31" t="s">
        <v>1805</v>
      </c>
      <c r="B31" s="48" t="s">
        <v>1314</v>
      </c>
      <c r="C31">
        <v>11.4</v>
      </c>
    </row>
    <row r="32" spans="1:3">
      <c r="A32" t="s">
        <v>1806</v>
      </c>
      <c r="B32" s="48" t="s">
        <v>1314</v>
      </c>
      <c r="C32">
        <v>11.4</v>
      </c>
    </row>
    <row r="33" spans="1:3">
      <c r="A33" t="s">
        <v>1126</v>
      </c>
      <c r="B33" s="48" t="s">
        <v>1314</v>
      </c>
      <c r="C33">
        <v>11.4</v>
      </c>
    </row>
    <row r="34" spans="1:3">
      <c r="A34" t="s">
        <v>1797</v>
      </c>
      <c r="B34" s="48" t="s">
        <v>1354</v>
      </c>
      <c r="C34">
        <v>10.24</v>
      </c>
    </row>
    <row r="35" spans="1:3">
      <c r="A35" t="s">
        <v>1812</v>
      </c>
      <c r="B35" s="48" t="s">
        <v>1314</v>
      </c>
      <c r="C35">
        <v>10.200000000000001</v>
      </c>
    </row>
    <row r="36" spans="1:3">
      <c r="A36" t="s">
        <v>1807</v>
      </c>
      <c r="B36" s="48" t="s">
        <v>1314</v>
      </c>
      <c r="C36">
        <v>9.9</v>
      </c>
    </row>
    <row r="37" spans="1:3">
      <c r="A37" t="s">
        <v>1809</v>
      </c>
      <c r="B37" s="48" t="s">
        <v>1314</v>
      </c>
      <c r="C37">
        <v>9.9</v>
      </c>
    </row>
    <row r="38" spans="1:3">
      <c r="A38" t="s">
        <v>920</v>
      </c>
      <c r="B38" s="48" t="s">
        <v>1314</v>
      </c>
      <c r="C38">
        <v>9.9</v>
      </c>
    </row>
    <row r="39" spans="1:3">
      <c r="A39" t="s">
        <v>486</v>
      </c>
      <c r="B39" s="48" t="s">
        <v>1314</v>
      </c>
      <c r="C39">
        <v>9.6</v>
      </c>
    </row>
    <row r="40" spans="1:3">
      <c r="A40" t="s">
        <v>484</v>
      </c>
      <c r="B40" s="48" t="s">
        <v>1314</v>
      </c>
      <c r="C40">
        <v>9.6</v>
      </c>
    </row>
    <row r="41" spans="1:3">
      <c r="A41" t="s">
        <v>1811</v>
      </c>
      <c r="B41" s="48" t="s">
        <v>1314</v>
      </c>
      <c r="C41">
        <v>9.6</v>
      </c>
    </row>
    <row r="42" spans="1:3">
      <c r="A42" t="s">
        <v>1798</v>
      </c>
      <c r="B42" s="48" t="s">
        <v>1354</v>
      </c>
      <c r="C42">
        <v>9.43</v>
      </c>
    </row>
    <row r="43" spans="1:3">
      <c r="A43" t="s">
        <v>1808</v>
      </c>
      <c r="B43" s="48" t="s">
        <v>1314</v>
      </c>
      <c r="C43">
        <v>9</v>
      </c>
    </row>
    <row r="44" spans="1:3">
      <c r="A44" t="s">
        <v>1810</v>
      </c>
      <c r="B44" s="48" t="s">
        <v>1314</v>
      </c>
      <c r="C44">
        <v>9</v>
      </c>
    </row>
    <row r="45" spans="1:3">
      <c r="A45" t="s">
        <v>845</v>
      </c>
      <c r="B45" s="48" t="s">
        <v>1314</v>
      </c>
      <c r="C45">
        <v>8.6999999999999993</v>
      </c>
    </row>
    <row r="46" spans="1:3">
      <c r="A46" t="s">
        <v>1800</v>
      </c>
      <c r="B46" s="48" t="s">
        <v>1354</v>
      </c>
      <c r="C46">
        <v>6.96</v>
      </c>
    </row>
    <row r="47" spans="1:3">
      <c r="A47" t="s">
        <v>1813</v>
      </c>
      <c r="B47" s="48" t="s">
        <v>1314</v>
      </c>
      <c r="C47">
        <v>6.9</v>
      </c>
    </row>
    <row r="48" spans="1:3">
      <c r="A48" t="s">
        <v>1815</v>
      </c>
      <c r="B48" s="48" t="s">
        <v>1314</v>
      </c>
      <c r="C48">
        <v>6</v>
      </c>
    </row>
    <row r="49" spans="1:3">
      <c r="A49" t="s">
        <v>1814</v>
      </c>
      <c r="B49" s="48" t="s">
        <v>1314</v>
      </c>
      <c r="C49">
        <v>5.7</v>
      </c>
    </row>
  </sheetData>
  <sortState ref="A2:C49">
    <sortCondition descending="1" ref="C13"/>
  </sortState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7"/>
  <sheetViews>
    <sheetView workbookViewId="0">
      <selection sqref="A1:A7"/>
    </sheetView>
  </sheetViews>
  <sheetFormatPr defaultRowHeight="15"/>
  <cols>
    <col min="1" max="1" width="10.85546875" bestFit="1" customWidth="1"/>
  </cols>
  <sheetData>
    <row r="1" spans="1:2">
      <c r="A1" s="1" t="s">
        <v>1063</v>
      </c>
      <c r="B1" s="1" t="s">
        <v>1064</v>
      </c>
    </row>
    <row r="2" spans="1:2">
      <c r="A2" t="s">
        <v>1065</v>
      </c>
      <c r="B2">
        <v>51</v>
      </c>
    </row>
    <row r="3" spans="1:2">
      <c r="A3" t="s">
        <v>1066</v>
      </c>
      <c r="B3">
        <v>381</v>
      </c>
    </row>
    <row r="4" spans="1:2">
      <c r="A4" t="s">
        <v>1067</v>
      </c>
      <c r="B4">
        <v>479</v>
      </c>
    </row>
    <row r="5" spans="1:2">
      <c r="A5" t="s">
        <v>1068</v>
      </c>
      <c r="B5">
        <v>334</v>
      </c>
    </row>
    <row r="6" spans="1:2">
      <c r="A6" t="s">
        <v>1069</v>
      </c>
      <c r="B6">
        <v>114</v>
      </c>
    </row>
    <row r="7" spans="1:2">
      <c r="A7" t="s">
        <v>1070</v>
      </c>
      <c r="B7">
        <v>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8"/>
  <sheetViews>
    <sheetView workbookViewId="0"/>
  </sheetViews>
  <sheetFormatPr defaultRowHeight="15"/>
  <cols>
    <col min="1" max="1" width="16" bestFit="1" customWidth="1"/>
    <col min="2" max="2" width="16.140625" bestFit="1" customWidth="1"/>
    <col min="3" max="3" width="6" bestFit="1" customWidth="1"/>
  </cols>
  <sheetData>
    <row r="1" spans="1:7">
      <c r="A1" s="1" t="s">
        <v>0</v>
      </c>
      <c r="B1" s="1" t="s">
        <v>1</v>
      </c>
      <c r="C1" s="1" t="s">
        <v>2</v>
      </c>
    </row>
    <row r="2" spans="1:7">
      <c r="A2" s="31" t="s">
        <v>1220</v>
      </c>
      <c r="B2" t="s">
        <v>1324</v>
      </c>
      <c r="C2">
        <v>25.13</v>
      </c>
    </row>
    <row r="3" spans="1:7">
      <c r="A3" t="s">
        <v>1073</v>
      </c>
      <c r="B3" t="s">
        <v>1323</v>
      </c>
      <c r="C3">
        <v>24.55</v>
      </c>
    </row>
    <row r="4" spans="1:7">
      <c r="A4" t="s">
        <v>1082</v>
      </c>
      <c r="B4" t="s">
        <v>1325</v>
      </c>
      <c r="C4">
        <v>24.28</v>
      </c>
    </row>
    <row r="5" spans="1:7">
      <c r="A5" t="s">
        <v>1423</v>
      </c>
      <c r="B5" t="s">
        <v>1325</v>
      </c>
      <c r="C5">
        <v>23.12</v>
      </c>
    </row>
    <row r="6" spans="1:7">
      <c r="A6" t="s">
        <v>1080</v>
      </c>
      <c r="B6" t="s">
        <v>1325</v>
      </c>
      <c r="C6">
        <v>22.59</v>
      </c>
    </row>
    <row r="7" spans="1:7">
      <c r="A7" t="s">
        <v>442</v>
      </c>
      <c r="B7" t="s">
        <v>1325</v>
      </c>
      <c r="C7">
        <v>21.63</v>
      </c>
      <c r="G7" s="13"/>
    </row>
    <row r="8" spans="1:7">
      <c r="A8" t="s">
        <v>1504</v>
      </c>
      <c r="B8" t="s">
        <v>1325</v>
      </c>
      <c r="C8">
        <v>20.63</v>
      </c>
      <c r="G8" s="12"/>
    </row>
    <row r="9" spans="1:7">
      <c r="A9" s="31" t="s">
        <v>1239</v>
      </c>
      <c r="B9" t="s">
        <v>1324</v>
      </c>
      <c r="C9">
        <v>19.66</v>
      </c>
      <c r="G9" s="15"/>
    </row>
    <row r="10" spans="1:7">
      <c r="A10" s="31" t="s">
        <v>1098</v>
      </c>
      <c r="B10" t="s">
        <v>1468</v>
      </c>
      <c r="C10">
        <v>19.420000000000002</v>
      </c>
      <c r="G10" s="14"/>
    </row>
    <row r="11" spans="1:7">
      <c r="A11" t="s">
        <v>1091</v>
      </c>
      <c r="B11" t="s">
        <v>1325</v>
      </c>
      <c r="C11">
        <v>19.350000000000001</v>
      </c>
      <c r="G11" s="16"/>
    </row>
    <row r="12" spans="1:7">
      <c r="A12" s="31" t="s">
        <v>1360</v>
      </c>
      <c r="B12" t="s">
        <v>1324</v>
      </c>
      <c r="C12">
        <v>18.97</v>
      </c>
      <c r="G12" s="16"/>
    </row>
    <row r="13" spans="1:7">
      <c r="A13" t="s">
        <v>1084</v>
      </c>
      <c r="B13" t="s">
        <v>1301</v>
      </c>
      <c r="C13">
        <v>18.59</v>
      </c>
    </row>
    <row r="14" spans="1:7">
      <c r="A14" t="s">
        <v>1475</v>
      </c>
      <c r="B14" t="s">
        <v>1474</v>
      </c>
      <c r="C14">
        <v>17.98</v>
      </c>
    </row>
    <row r="15" spans="1:7">
      <c r="A15" t="s">
        <v>1463</v>
      </c>
      <c r="B15" t="s">
        <v>1301</v>
      </c>
      <c r="C15">
        <v>17.309999999999999</v>
      </c>
    </row>
    <row r="16" spans="1:7">
      <c r="A16" t="s">
        <v>1095</v>
      </c>
      <c r="B16" t="s">
        <v>1325</v>
      </c>
      <c r="C16">
        <v>17.260000000000002</v>
      </c>
    </row>
    <row r="17" spans="1:3">
      <c r="A17" t="s">
        <v>1462</v>
      </c>
      <c r="B17" t="s">
        <v>1301</v>
      </c>
      <c r="C17">
        <v>17.22</v>
      </c>
    </row>
    <row r="18" spans="1:3">
      <c r="A18" s="31" t="s">
        <v>52</v>
      </c>
      <c r="B18" t="s">
        <v>1324</v>
      </c>
      <c r="C18">
        <v>17.12</v>
      </c>
    </row>
    <row r="19" spans="1:3">
      <c r="A19" s="31" t="s">
        <v>1494</v>
      </c>
      <c r="B19" t="s">
        <v>1324</v>
      </c>
      <c r="C19">
        <v>17.05</v>
      </c>
    </row>
    <row r="20" spans="1:3">
      <c r="A20" s="31" t="s">
        <v>55</v>
      </c>
      <c r="B20" t="s">
        <v>1324</v>
      </c>
      <c r="C20">
        <v>16.84</v>
      </c>
    </row>
    <row r="21" spans="1:3">
      <c r="A21" t="s">
        <v>395</v>
      </c>
      <c r="B21" t="s">
        <v>1474</v>
      </c>
      <c r="C21">
        <v>16.32</v>
      </c>
    </row>
    <row r="22" spans="1:3">
      <c r="A22" s="31" t="s">
        <v>1488</v>
      </c>
      <c r="B22" t="s">
        <v>1324</v>
      </c>
      <c r="C22">
        <v>16.32</v>
      </c>
    </row>
    <row r="23" spans="1:3">
      <c r="A23" s="31" t="s">
        <v>58</v>
      </c>
      <c r="B23" t="s">
        <v>1324</v>
      </c>
      <c r="C23">
        <v>16.22</v>
      </c>
    </row>
    <row r="24" spans="1:3">
      <c r="A24" s="31" t="s">
        <v>1487</v>
      </c>
      <c r="B24" t="s">
        <v>1324</v>
      </c>
      <c r="C24">
        <v>16.149999999999999</v>
      </c>
    </row>
    <row r="25" spans="1:3">
      <c r="A25" s="31" t="s">
        <v>1242</v>
      </c>
      <c r="B25" t="s">
        <v>1324</v>
      </c>
      <c r="C25">
        <v>15.97</v>
      </c>
    </row>
    <row r="26" spans="1:3">
      <c r="A26" s="31" t="s">
        <v>341</v>
      </c>
      <c r="B26" t="s">
        <v>1468</v>
      </c>
      <c r="C26">
        <v>15.77</v>
      </c>
    </row>
    <row r="27" spans="1:3">
      <c r="A27" s="31" t="s">
        <v>1489</v>
      </c>
      <c r="B27" t="s">
        <v>1324</v>
      </c>
      <c r="C27">
        <v>15.63</v>
      </c>
    </row>
    <row r="28" spans="1:3">
      <c r="A28" t="s">
        <v>653</v>
      </c>
      <c r="B28" t="s">
        <v>1325</v>
      </c>
      <c r="C28">
        <v>15.58</v>
      </c>
    </row>
    <row r="29" spans="1:3">
      <c r="A29" t="s">
        <v>959</v>
      </c>
      <c r="B29" t="s">
        <v>1323</v>
      </c>
      <c r="C29">
        <v>15.34</v>
      </c>
    </row>
    <row r="30" spans="1:3">
      <c r="A30" s="31" t="s">
        <v>1496</v>
      </c>
      <c r="B30" t="s">
        <v>1324</v>
      </c>
      <c r="C30">
        <v>15.25</v>
      </c>
    </row>
    <row r="31" spans="1:3">
      <c r="A31" s="31" t="s">
        <v>1492</v>
      </c>
      <c r="B31" t="s">
        <v>1324</v>
      </c>
      <c r="C31">
        <v>15.1</v>
      </c>
    </row>
    <row r="32" spans="1:3">
      <c r="A32" t="s">
        <v>1472</v>
      </c>
      <c r="B32" t="s">
        <v>1323</v>
      </c>
      <c r="C32">
        <v>14.94</v>
      </c>
    </row>
    <row r="33" spans="1:3">
      <c r="A33" t="s">
        <v>1478</v>
      </c>
      <c r="B33" t="s">
        <v>1474</v>
      </c>
      <c r="C33">
        <v>14.71</v>
      </c>
    </row>
    <row r="34" spans="1:3">
      <c r="A34" s="31" t="s">
        <v>540</v>
      </c>
      <c r="B34" t="s">
        <v>1324</v>
      </c>
      <c r="C34">
        <v>14.71</v>
      </c>
    </row>
    <row r="35" spans="1:3">
      <c r="A35" s="31" t="s">
        <v>1497</v>
      </c>
      <c r="B35" t="s">
        <v>1324</v>
      </c>
      <c r="C35">
        <v>14.71</v>
      </c>
    </row>
    <row r="36" spans="1:3">
      <c r="A36" s="31" t="s">
        <v>534</v>
      </c>
      <c r="B36" t="s">
        <v>1324</v>
      </c>
      <c r="C36">
        <v>14.67</v>
      </c>
    </row>
    <row r="37" spans="1:3">
      <c r="A37" t="s">
        <v>843</v>
      </c>
      <c r="B37" t="s">
        <v>1325</v>
      </c>
      <c r="C37">
        <v>14.56</v>
      </c>
    </row>
    <row r="38" spans="1:3">
      <c r="A38" t="s">
        <v>1116</v>
      </c>
      <c r="B38" t="s">
        <v>1323</v>
      </c>
      <c r="C38">
        <v>14.3</v>
      </c>
    </row>
    <row r="39" spans="1:3">
      <c r="A39" t="s">
        <v>1506</v>
      </c>
      <c r="B39" t="s">
        <v>1325</v>
      </c>
      <c r="C39">
        <v>14.15</v>
      </c>
    </row>
    <row r="40" spans="1:3">
      <c r="A40" t="s">
        <v>1262</v>
      </c>
      <c r="B40" t="s">
        <v>1325</v>
      </c>
      <c r="C40">
        <v>14.11</v>
      </c>
    </row>
    <row r="41" spans="1:3">
      <c r="A41" s="31" t="s">
        <v>533</v>
      </c>
      <c r="B41" t="s">
        <v>1324</v>
      </c>
      <c r="C41">
        <v>13.97</v>
      </c>
    </row>
    <row r="42" spans="1:3">
      <c r="A42" t="s">
        <v>1476</v>
      </c>
      <c r="B42" t="s">
        <v>1474</v>
      </c>
      <c r="C42">
        <v>13.62</v>
      </c>
    </row>
    <row r="43" spans="1:3">
      <c r="A43" s="31" t="s">
        <v>1500</v>
      </c>
      <c r="B43" t="s">
        <v>1324</v>
      </c>
      <c r="C43">
        <v>13.61</v>
      </c>
    </row>
    <row r="44" spans="1:3">
      <c r="A44" t="s">
        <v>107</v>
      </c>
      <c r="B44" t="s">
        <v>1474</v>
      </c>
      <c r="C44">
        <v>13.58</v>
      </c>
    </row>
    <row r="45" spans="1:3">
      <c r="A45" t="s">
        <v>404</v>
      </c>
      <c r="B45" t="s">
        <v>1301</v>
      </c>
      <c r="C45">
        <v>13.44</v>
      </c>
    </row>
    <row r="46" spans="1:3">
      <c r="A46" s="31" t="s">
        <v>1249</v>
      </c>
      <c r="B46" t="s">
        <v>1324</v>
      </c>
      <c r="C46">
        <v>13.4</v>
      </c>
    </row>
    <row r="47" spans="1:3">
      <c r="A47" s="31" t="s">
        <v>56</v>
      </c>
      <c r="B47" t="s">
        <v>1324</v>
      </c>
      <c r="C47">
        <v>13.33</v>
      </c>
    </row>
    <row r="48" spans="1:3">
      <c r="A48" s="31" t="s">
        <v>1140</v>
      </c>
      <c r="B48" t="s">
        <v>1468</v>
      </c>
      <c r="C48">
        <v>13.3</v>
      </c>
    </row>
    <row r="49" spans="1:3">
      <c r="A49" t="s">
        <v>1505</v>
      </c>
      <c r="B49" t="s">
        <v>1325</v>
      </c>
      <c r="C49">
        <v>13.26</v>
      </c>
    </row>
    <row r="50" spans="1:3">
      <c r="A50" t="s">
        <v>1473</v>
      </c>
      <c r="B50" t="s">
        <v>1323</v>
      </c>
      <c r="C50">
        <v>13.21</v>
      </c>
    </row>
    <row r="51" spans="1:3">
      <c r="A51" s="31" t="s">
        <v>1493</v>
      </c>
      <c r="B51" t="s">
        <v>1324</v>
      </c>
      <c r="C51">
        <v>12.89</v>
      </c>
    </row>
    <row r="52" spans="1:3">
      <c r="A52" t="s">
        <v>1425</v>
      </c>
      <c r="B52" t="s">
        <v>1325</v>
      </c>
      <c r="C52">
        <v>12.62</v>
      </c>
    </row>
    <row r="53" spans="1:3">
      <c r="A53" s="31" t="s">
        <v>695</v>
      </c>
      <c r="B53" t="s">
        <v>1324</v>
      </c>
      <c r="C53">
        <v>12.5</v>
      </c>
    </row>
    <row r="54" spans="1:3">
      <c r="A54" t="s">
        <v>988</v>
      </c>
      <c r="B54" t="s">
        <v>1474</v>
      </c>
      <c r="C54">
        <v>12.4</v>
      </c>
    </row>
    <row r="55" spans="1:3">
      <c r="A55" s="31" t="s">
        <v>1261</v>
      </c>
      <c r="B55" t="s">
        <v>1324</v>
      </c>
      <c r="C55">
        <v>12.08</v>
      </c>
    </row>
    <row r="56" spans="1:3">
      <c r="A56" s="31" t="s">
        <v>167</v>
      </c>
      <c r="B56" t="s">
        <v>1468</v>
      </c>
      <c r="C56">
        <v>12</v>
      </c>
    </row>
    <row r="57" spans="1:3">
      <c r="A57" t="s">
        <v>1128</v>
      </c>
      <c r="B57" t="s">
        <v>1325</v>
      </c>
      <c r="C57">
        <v>11.88</v>
      </c>
    </row>
    <row r="58" spans="1:3">
      <c r="A58" s="31" t="s">
        <v>1495</v>
      </c>
      <c r="B58" t="s">
        <v>1324</v>
      </c>
      <c r="C58">
        <v>11.71</v>
      </c>
    </row>
    <row r="59" spans="1:3">
      <c r="A59" s="31" t="s">
        <v>491</v>
      </c>
      <c r="B59" t="s">
        <v>1468</v>
      </c>
      <c r="C59">
        <v>11</v>
      </c>
    </row>
    <row r="60" spans="1:3">
      <c r="A60" s="31" t="s">
        <v>155</v>
      </c>
      <c r="B60" t="s">
        <v>1324</v>
      </c>
      <c r="C60">
        <v>11</v>
      </c>
    </row>
    <row r="61" spans="1:3">
      <c r="A61" s="31" t="s">
        <v>1183</v>
      </c>
      <c r="B61" t="s">
        <v>1468</v>
      </c>
      <c r="C61">
        <v>10.96</v>
      </c>
    </row>
    <row r="62" spans="1:3">
      <c r="A62" s="31" t="s">
        <v>1498</v>
      </c>
      <c r="B62" t="s">
        <v>1324</v>
      </c>
      <c r="C62">
        <v>10.91</v>
      </c>
    </row>
    <row r="63" spans="1:3">
      <c r="A63" t="s">
        <v>1467</v>
      </c>
      <c r="B63" t="s">
        <v>1301</v>
      </c>
      <c r="C63">
        <v>10.9</v>
      </c>
    </row>
    <row r="64" spans="1:3">
      <c r="A64" s="31" t="s">
        <v>1502</v>
      </c>
      <c r="B64" t="s">
        <v>1324</v>
      </c>
      <c r="C64">
        <v>10.78</v>
      </c>
    </row>
    <row r="65" spans="1:3">
      <c r="A65" s="31" t="s">
        <v>846</v>
      </c>
      <c r="B65" t="s">
        <v>1468</v>
      </c>
      <c r="C65">
        <v>10.61</v>
      </c>
    </row>
    <row r="66" spans="1:3">
      <c r="A66" t="s">
        <v>867</v>
      </c>
      <c r="B66" t="s">
        <v>1325</v>
      </c>
      <c r="C66">
        <v>10.56</v>
      </c>
    </row>
    <row r="67" spans="1:3">
      <c r="A67" s="31" t="s">
        <v>1126</v>
      </c>
      <c r="B67" t="s">
        <v>1468</v>
      </c>
      <c r="C67">
        <v>10.34</v>
      </c>
    </row>
    <row r="68" spans="1:3">
      <c r="A68" s="31" t="s">
        <v>1469</v>
      </c>
      <c r="B68" t="s">
        <v>1468</v>
      </c>
      <c r="C68">
        <v>10.33</v>
      </c>
    </row>
    <row r="69" spans="1:3">
      <c r="A69" s="31" t="s">
        <v>1503</v>
      </c>
      <c r="B69" t="s">
        <v>1324</v>
      </c>
      <c r="C69">
        <v>10.29</v>
      </c>
    </row>
    <row r="70" spans="1:3">
      <c r="A70" s="31" t="s">
        <v>152</v>
      </c>
      <c r="B70" t="s">
        <v>1324</v>
      </c>
      <c r="C70">
        <v>10.23</v>
      </c>
    </row>
    <row r="71" spans="1:3">
      <c r="A71" t="s">
        <v>1464</v>
      </c>
      <c r="B71" t="s">
        <v>1301</v>
      </c>
      <c r="C71">
        <v>10.220000000000001</v>
      </c>
    </row>
    <row r="72" spans="1:3">
      <c r="A72" t="s">
        <v>214</v>
      </c>
      <c r="B72" t="s">
        <v>1474</v>
      </c>
      <c r="C72">
        <v>9.7100000000000009</v>
      </c>
    </row>
    <row r="73" spans="1:3">
      <c r="A73" s="31" t="s">
        <v>1491</v>
      </c>
      <c r="B73" t="s">
        <v>1324</v>
      </c>
      <c r="C73">
        <v>9.69</v>
      </c>
    </row>
    <row r="74" spans="1:3">
      <c r="A74" s="31" t="s">
        <v>1490</v>
      </c>
      <c r="B74" t="s">
        <v>1324</v>
      </c>
      <c r="C74">
        <v>9.5</v>
      </c>
    </row>
    <row r="75" spans="1:3">
      <c r="A75" s="31" t="s">
        <v>1499</v>
      </c>
      <c r="B75" t="s">
        <v>1324</v>
      </c>
      <c r="C75">
        <v>9.43</v>
      </c>
    </row>
    <row r="76" spans="1:3">
      <c r="A76" t="s">
        <v>405</v>
      </c>
      <c r="B76" t="s">
        <v>1474</v>
      </c>
      <c r="C76">
        <v>9.4</v>
      </c>
    </row>
    <row r="77" spans="1:3">
      <c r="A77" t="s">
        <v>1482</v>
      </c>
      <c r="B77" t="s">
        <v>1474</v>
      </c>
      <c r="C77">
        <v>9.3000000000000007</v>
      </c>
    </row>
    <row r="78" spans="1:3">
      <c r="A78" t="s">
        <v>1507</v>
      </c>
      <c r="B78" t="s">
        <v>1325</v>
      </c>
      <c r="C78">
        <v>9.17</v>
      </c>
    </row>
    <row r="79" spans="1:3">
      <c r="A79" s="31" t="s">
        <v>194</v>
      </c>
      <c r="B79" t="s">
        <v>1324</v>
      </c>
      <c r="C79">
        <v>9.1199999999999992</v>
      </c>
    </row>
    <row r="80" spans="1:3">
      <c r="A80" t="s">
        <v>966</v>
      </c>
      <c r="B80" t="s">
        <v>1323</v>
      </c>
      <c r="C80">
        <v>9.1</v>
      </c>
    </row>
    <row r="81" spans="1:3">
      <c r="A81" s="31" t="s">
        <v>235</v>
      </c>
      <c r="B81" t="s">
        <v>1324</v>
      </c>
      <c r="C81">
        <v>9.06</v>
      </c>
    </row>
    <row r="82" spans="1:3">
      <c r="A82" s="31" t="s">
        <v>1501</v>
      </c>
      <c r="B82" t="s">
        <v>1324</v>
      </c>
      <c r="C82">
        <v>8.9700000000000006</v>
      </c>
    </row>
    <row r="83" spans="1:3">
      <c r="A83" t="s">
        <v>1291</v>
      </c>
      <c r="B83" t="s">
        <v>1325</v>
      </c>
      <c r="C83">
        <v>8.8699999999999992</v>
      </c>
    </row>
    <row r="84" spans="1:3">
      <c r="A84" t="s">
        <v>1479</v>
      </c>
      <c r="B84" t="s">
        <v>1474</v>
      </c>
      <c r="C84">
        <v>8.85</v>
      </c>
    </row>
    <row r="85" spans="1:3">
      <c r="A85" t="s">
        <v>992</v>
      </c>
      <c r="B85" t="s">
        <v>1474</v>
      </c>
      <c r="C85">
        <v>8.7799999999999994</v>
      </c>
    </row>
    <row r="86" spans="1:3">
      <c r="A86" s="31" t="s">
        <v>492</v>
      </c>
      <c r="B86" t="s">
        <v>1468</v>
      </c>
      <c r="C86">
        <v>8.65</v>
      </c>
    </row>
    <row r="87" spans="1:3">
      <c r="A87" t="s">
        <v>1466</v>
      </c>
      <c r="B87" t="s">
        <v>1301</v>
      </c>
      <c r="C87">
        <v>8.33</v>
      </c>
    </row>
    <row r="88" spans="1:3">
      <c r="A88" s="31" t="s">
        <v>554</v>
      </c>
      <c r="B88" t="s">
        <v>1324</v>
      </c>
      <c r="C88">
        <v>8.33</v>
      </c>
    </row>
    <row r="89" spans="1:3">
      <c r="A89" t="s">
        <v>403</v>
      </c>
      <c r="B89" t="s">
        <v>1474</v>
      </c>
      <c r="C89">
        <v>8.16</v>
      </c>
    </row>
    <row r="90" spans="1:3">
      <c r="A90" t="s">
        <v>1139</v>
      </c>
      <c r="B90" t="s">
        <v>1325</v>
      </c>
      <c r="C90">
        <v>8.16</v>
      </c>
    </row>
    <row r="91" spans="1:3">
      <c r="A91" t="s">
        <v>665</v>
      </c>
      <c r="B91" t="s">
        <v>1474</v>
      </c>
      <c r="C91">
        <v>7.84</v>
      </c>
    </row>
    <row r="92" spans="1:3">
      <c r="A92" s="31" t="s">
        <v>552</v>
      </c>
      <c r="B92" t="s">
        <v>1324</v>
      </c>
      <c r="C92">
        <v>7.83</v>
      </c>
    </row>
    <row r="93" spans="1:3">
      <c r="A93" t="s">
        <v>1483</v>
      </c>
      <c r="B93" t="s">
        <v>1474</v>
      </c>
      <c r="C93">
        <v>7.68</v>
      </c>
    </row>
    <row r="94" spans="1:3">
      <c r="A94" t="s">
        <v>1481</v>
      </c>
      <c r="B94" t="s">
        <v>1474</v>
      </c>
      <c r="C94">
        <v>7.29</v>
      </c>
    </row>
    <row r="95" spans="1:3">
      <c r="A95" s="31" t="s">
        <v>543</v>
      </c>
      <c r="B95" t="s">
        <v>1324</v>
      </c>
      <c r="C95">
        <v>7.27</v>
      </c>
    </row>
    <row r="96" spans="1:3">
      <c r="A96" t="s">
        <v>1486</v>
      </c>
      <c r="B96" t="s">
        <v>1474</v>
      </c>
      <c r="C96">
        <v>7.12</v>
      </c>
    </row>
    <row r="97" spans="1:3">
      <c r="A97" s="31" t="s">
        <v>201</v>
      </c>
      <c r="B97" t="s">
        <v>1324</v>
      </c>
      <c r="C97">
        <v>7.04</v>
      </c>
    </row>
    <row r="98" spans="1:3">
      <c r="A98" s="31" t="s">
        <v>700</v>
      </c>
      <c r="B98" t="s">
        <v>1324</v>
      </c>
      <c r="C98">
        <v>6.55</v>
      </c>
    </row>
    <row r="99" spans="1:3">
      <c r="A99" s="31" t="s">
        <v>1470</v>
      </c>
      <c r="B99" t="s">
        <v>1468</v>
      </c>
      <c r="C99">
        <v>6</v>
      </c>
    </row>
    <row r="100" spans="1:3">
      <c r="A100" t="s">
        <v>1465</v>
      </c>
      <c r="B100" t="s">
        <v>1301</v>
      </c>
      <c r="C100">
        <v>5.56</v>
      </c>
    </row>
    <row r="101" spans="1:3">
      <c r="A101" t="s">
        <v>1477</v>
      </c>
      <c r="B101" t="s">
        <v>1474</v>
      </c>
      <c r="C101">
        <v>5.26</v>
      </c>
    </row>
    <row r="102" spans="1:3">
      <c r="A102" t="s">
        <v>1484</v>
      </c>
      <c r="B102" t="s">
        <v>1474</v>
      </c>
      <c r="C102">
        <v>5</v>
      </c>
    </row>
    <row r="103" spans="1:3">
      <c r="A103" t="s">
        <v>1480</v>
      </c>
      <c r="B103" t="s">
        <v>1474</v>
      </c>
      <c r="C103">
        <v>4.87</v>
      </c>
    </row>
    <row r="104" spans="1:3">
      <c r="A104" t="s">
        <v>1485</v>
      </c>
      <c r="B104" t="s">
        <v>1474</v>
      </c>
      <c r="C104">
        <v>4.8600000000000003</v>
      </c>
    </row>
    <row r="105" spans="1:3">
      <c r="A105" s="31" t="s">
        <v>1471</v>
      </c>
      <c r="B105" t="s">
        <v>1468</v>
      </c>
      <c r="C105">
        <v>4.62</v>
      </c>
    </row>
    <row r="106" spans="1:3">
      <c r="A106" s="31" t="s">
        <v>496</v>
      </c>
      <c r="B106" t="s">
        <v>1468</v>
      </c>
      <c r="C106">
        <v>4.32</v>
      </c>
    </row>
    <row r="107" spans="1:3">
      <c r="A107" s="31" t="s">
        <v>544</v>
      </c>
      <c r="B107" t="s">
        <v>1324</v>
      </c>
      <c r="C107">
        <v>2</v>
      </c>
    </row>
    <row r="108" spans="1:3">
      <c r="A108" s="31" t="s">
        <v>497</v>
      </c>
      <c r="B108" t="s">
        <v>1468</v>
      </c>
      <c r="C108">
        <v>1.43</v>
      </c>
    </row>
  </sheetData>
  <sortState ref="A2:C108">
    <sortCondition descending="1" ref="C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sqref="A1:C1"/>
    </sheetView>
  </sheetViews>
  <sheetFormatPr defaultRowHeight="15"/>
  <cols>
    <col min="1" max="1" width="18.42578125" bestFit="1" customWidth="1"/>
    <col min="2" max="2" width="11.85546875" bestFit="1" customWidth="1"/>
  </cols>
  <sheetData>
    <row r="1" spans="1:6">
      <c r="A1" s="1" t="s">
        <v>0</v>
      </c>
      <c r="B1" s="1" t="s">
        <v>1</v>
      </c>
      <c r="C1" s="1" t="s">
        <v>2</v>
      </c>
    </row>
    <row r="2" spans="1:6">
      <c r="A2" t="s">
        <v>1508</v>
      </c>
      <c r="B2" t="s">
        <v>1302</v>
      </c>
      <c r="C2">
        <v>17.7</v>
      </c>
    </row>
    <row r="3" spans="1:6">
      <c r="A3" t="s">
        <v>596</v>
      </c>
      <c r="B3" t="s">
        <v>1302</v>
      </c>
      <c r="C3">
        <v>17.100000000000001</v>
      </c>
    </row>
    <row r="4" spans="1:6">
      <c r="A4" t="s">
        <v>657</v>
      </c>
      <c r="B4" t="s">
        <v>1302</v>
      </c>
      <c r="C4">
        <v>13.26</v>
      </c>
      <c r="F4" t="s">
        <v>1302</v>
      </c>
    </row>
    <row r="5" spans="1:6">
      <c r="A5" t="s">
        <v>1511</v>
      </c>
      <c r="B5" t="s">
        <v>1302</v>
      </c>
      <c r="C5">
        <v>12.81</v>
      </c>
    </row>
    <row r="6" spans="1:6">
      <c r="A6" t="s">
        <v>1509</v>
      </c>
      <c r="B6" t="s">
        <v>1302</v>
      </c>
      <c r="C6">
        <v>12.68</v>
      </c>
    </row>
    <row r="7" spans="1:6">
      <c r="A7" t="s">
        <v>1510</v>
      </c>
      <c r="B7" t="s">
        <v>1302</v>
      </c>
      <c r="C7">
        <v>12.19</v>
      </c>
    </row>
    <row r="8" spans="1:6">
      <c r="A8" t="s">
        <v>600</v>
      </c>
      <c r="B8" t="s">
        <v>1302</v>
      </c>
      <c r="C8">
        <v>10.7</v>
      </c>
    </row>
    <row r="9" spans="1:6">
      <c r="A9" t="s">
        <v>1513</v>
      </c>
      <c r="B9" t="s">
        <v>1302</v>
      </c>
      <c r="C9">
        <v>10.55</v>
      </c>
    </row>
    <row r="10" spans="1:6">
      <c r="A10" t="s">
        <v>1512</v>
      </c>
      <c r="B10" t="s">
        <v>1302</v>
      </c>
      <c r="C10">
        <v>9.92</v>
      </c>
    </row>
    <row r="11" spans="1:6">
      <c r="A11" t="s">
        <v>1514</v>
      </c>
      <c r="B11" t="s">
        <v>1302</v>
      </c>
      <c r="C11">
        <v>9.08</v>
      </c>
    </row>
    <row r="12" spans="1:6">
      <c r="A12" t="s">
        <v>1515</v>
      </c>
      <c r="B12" t="s">
        <v>1302</v>
      </c>
      <c r="C12">
        <v>8.11</v>
      </c>
    </row>
    <row r="13" spans="1:6">
      <c r="A13" t="s">
        <v>622</v>
      </c>
      <c r="B13" t="s">
        <v>1302</v>
      </c>
      <c r="C13">
        <v>6.21</v>
      </c>
    </row>
  </sheetData>
  <sortState ref="A2:C13">
    <sortCondition descending="1" ref="C5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sqref="A1:C1"/>
    </sheetView>
  </sheetViews>
  <sheetFormatPr defaultRowHeight="15"/>
  <cols>
    <col min="1" max="1" width="20.42578125" bestFit="1" customWidth="1"/>
    <col min="2" max="2" width="18.85546875" bestFit="1" customWidth="1"/>
    <col min="3" max="3" width="6" bestFit="1" customWidth="1"/>
  </cols>
  <sheetData>
    <row r="1" spans="1:5">
      <c r="A1" s="1" t="s">
        <v>0</v>
      </c>
      <c r="B1" s="1" t="s">
        <v>1</v>
      </c>
      <c r="C1" s="1" t="s">
        <v>2</v>
      </c>
    </row>
    <row r="2" spans="1:5">
      <c r="A2" t="s">
        <v>62</v>
      </c>
      <c r="B2" t="s">
        <v>1326</v>
      </c>
      <c r="C2">
        <v>25.97</v>
      </c>
    </row>
    <row r="3" spans="1:5">
      <c r="A3" t="s">
        <v>1220</v>
      </c>
      <c r="B3" t="s">
        <v>1326</v>
      </c>
      <c r="C3">
        <v>24</v>
      </c>
    </row>
    <row r="4" spans="1:5">
      <c r="A4" t="s">
        <v>27</v>
      </c>
      <c r="B4" s="18" t="s">
        <v>1327</v>
      </c>
      <c r="C4">
        <v>22.9</v>
      </c>
      <c r="E4" s="17"/>
    </row>
    <row r="5" spans="1:5">
      <c r="A5" t="s">
        <v>1224</v>
      </c>
      <c r="B5" s="18" t="s">
        <v>1327</v>
      </c>
      <c r="C5">
        <v>21.96</v>
      </c>
      <c r="E5" s="18"/>
    </row>
    <row r="6" spans="1:5">
      <c r="A6" t="s">
        <v>45</v>
      </c>
      <c r="B6" t="s">
        <v>1326</v>
      </c>
      <c r="C6">
        <v>21.12</v>
      </c>
      <c r="E6" s="19"/>
    </row>
    <row r="7" spans="1:5">
      <c r="A7" t="s">
        <v>1239</v>
      </c>
      <c r="B7" t="s">
        <v>1326</v>
      </c>
      <c r="C7">
        <v>19.2</v>
      </c>
    </row>
    <row r="8" spans="1:5">
      <c r="A8" t="s">
        <v>1516</v>
      </c>
      <c r="B8" s="18" t="s">
        <v>1327</v>
      </c>
      <c r="C8">
        <v>18.37</v>
      </c>
    </row>
    <row r="9" spans="1:5">
      <c r="A9" t="s">
        <v>71</v>
      </c>
      <c r="B9" t="s">
        <v>1326</v>
      </c>
      <c r="C9">
        <v>18.329999999999998</v>
      </c>
    </row>
    <row r="10" spans="1:5">
      <c r="A10" t="s">
        <v>54</v>
      </c>
      <c r="B10" s="18" t="s">
        <v>1327</v>
      </c>
      <c r="C10">
        <v>17.579999999999998</v>
      </c>
    </row>
    <row r="11" spans="1:5">
      <c r="A11" t="s">
        <v>794</v>
      </c>
      <c r="B11" s="18" t="s">
        <v>1327</v>
      </c>
      <c r="C11">
        <v>17.190000000000001</v>
      </c>
    </row>
    <row r="12" spans="1:5">
      <c r="A12" t="s">
        <v>1242</v>
      </c>
      <c r="B12" s="18" t="s">
        <v>1327</v>
      </c>
      <c r="C12">
        <v>16.809999999999999</v>
      </c>
    </row>
    <row r="13" spans="1:5">
      <c r="A13" t="s">
        <v>796</v>
      </c>
      <c r="B13" s="18" t="s">
        <v>1327</v>
      </c>
      <c r="C13">
        <v>16.739999999999998</v>
      </c>
    </row>
    <row r="14" spans="1:5">
      <c r="A14" t="s">
        <v>327</v>
      </c>
      <c r="B14" t="s">
        <v>1326</v>
      </c>
      <c r="C14">
        <v>16.28</v>
      </c>
    </row>
    <row r="15" spans="1:5">
      <c r="A15" t="s">
        <v>534</v>
      </c>
      <c r="B15" s="18" t="s">
        <v>1327</v>
      </c>
      <c r="C15">
        <v>15.7</v>
      </c>
    </row>
    <row r="16" spans="1:5">
      <c r="A16" t="s">
        <v>198</v>
      </c>
      <c r="B16" s="18" t="s">
        <v>1327</v>
      </c>
      <c r="C16">
        <v>14.95</v>
      </c>
    </row>
    <row r="17" spans="1:3">
      <c r="A17" t="s">
        <v>795</v>
      </c>
      <c r="B17" s="18" t="s">
        <v>1327</v>
      </c>
      <c r="C17">
        <v>14.29</v>
      </c>
    </row>
    <row r="18" spans="1:3">
      <c r="A18" t="s">
        <v>585</v>
      </c>
      <c r="B18" s="18" t="s">
        <v>1327</v>
      </c>
      <c r="C18">
        <v>13.93</v>
      </c>
    </row>
    <row r="19" spans="1:3">
      <c r="A19" t="s">
        <v>899</v>
      </c>
      <c r="B19" s="18" t="s">
        <v>1327</v>
      </c>
      <c r="C19">
        <v>12.92</v>
      </c>
    </row>
    <row r="20" spans="1:3">
      <c r="A20" t="s">
        <v>1517</v>
      </c>
      <c r="B20" s="18" t="s">
        <v>1327</v>
      </c>
      <c r="C20">
        <v>12.22</v>
      </c>
    </row>
    <row r="21" spans="1:3">
      <c r="A21" t="s">
        <v>126</v>
      </c>
      <c r="B21" s="18" t="s">
        <v>1327</v>
      </c>
      <c r="C21">
        <v>11.75</v>
      </c>
    </row>
    <row r="22" spans="1:3">
      <c r="A22" t="s">
        <v>540</v>
      </c>
      <c r="B22" s="18" t="s">
        <v>1327</v>
      </c>
      <c r="C22">
        <v>11.25</v>
      </c>
    </row>
    <row r="23" spans="1:3">
      <c r="A23" t="s">
        <v>227</v>
      </c>
      <c r="B23" s="18" t="s">
        <v>1327</v>
      </c>
      <c r="C23">
        <v>9.49</v>
      </c>
    </row>
    <row r="24" spans="1:3">
      <c r="A24" t="s">
        <v>1518</v>
      </c>
      <c r="B24" s="18" t="s">
        <v>1327</v>
      </c>
      <c r="C24">
        <v>8.25</v>
      </c>
    </row>
    <row r="25" spans="1:3">
      <c r="A25" t="s">
        <v>897</v>
      </c>
      <c r="B25" s="18" t="s">
        <v>1327</v>
      </c>
      <c r="C25">
        <v>7.5</v>
      </c>
    </row>
    <row r="26" spans="1:3">
      <c r="A26" t="s">
        <v>544</v>
      </c>
      <c r="B26" s="18" t="s">
        <v>1327</v>
      </c>
      <c r="C26">
        <v>7.3</v>
      </c>
    </row>
    <row r="27" spans="1:3">
      <c r="A27" t="s">
        <v>896</v>
      </c>
      <c r="B27" s="18" t="s">
        <v>1327</v>
      </c>
      <c r="C27">
        <v>5.81</v>
      </c>
    </row>
    <row r="28" spans="1:3">
      <c r="A28" t="s">
        <v>1261</v>
      </c>
      <c r="B28" s="18" t="s">
        <v>1327</v>
      </c>
      <c r="C28">
        <v>5.61</v>
      </c>
    </row>
    <row r="29" spans="1:3">
      <c r="A29" t="s">
        <v>552</v>
      </c>
      <c r="B29" s="18" t="s">
        <v>1327</v>
      </c>
      <c r="C29">
        <v>2.31</v>
      </c>
    </row>
  </sheetData>
  <sortState ref="A2:C29">
    <sortCondition descending="1" ref="C6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1"/>
  <sheetViews>
    <sheetView topLeftCell="A25" workbookViewId="0">
      <selection activeCell="C51" sqref="C51"/>
    </sheetView>
  </sheetViews>
  <sheetFormatPr defaultRowHeight="15"/>
  <cols>
    <col min="1" max="1" width="21.7109375" bestFit="1" customWidth="1"/>
    <col min="2" max="2" width="16.7109375" bestFit="1" customWidth="1"/>
    <col min="3" max="3" width="6" bestFit="1" customWidth="1"/>
  </cols>
  <sheetData>
    <row r="1" spans="1:5">
      <c r="A1" s="1" t="s">
        <v>0</v>
      </c>
      <c r="B1" s="1" t="s">
        <v>1</v>
      </c>
      <c r="C1" s="1" t="s">
        <v>2</v>
      </c>
    </row>
    <row r="2" spans="1:5">
      <c r="A2" t="s">
        <v>393</v>
      </c>
      <c r="B2" s="20" t="s">
        <v>1528</v>
      </c>
      <c r="C2">
        <v>25.87</v>
      </c>
    </row>
    <row r="3" spans="1:5">
      <c r="A3" t="s">
        <v>42</v>
      </c>
      <c r="B3" s="49" t="s">
        <v>1536</v>
      </c>
      <c r="C3">
        <v>25.57</v>
      </c>
      <c r="E3" s="21"/>
    </row>
    <row r="4" spans="1:5">
      <c r="A4" t="s">
        <v>5</v>
      </c>
      <c r="B4" s="49" t="s">
        <v>1536</v>
      </c>
      <c r="C4">
        <v>25.26</v>
      </c>
    </row>
    <row r="5" spans="1:5">
      <c r="A5" t="s">
        <v>8</v>
      </c>
      <c r="B5" s="49" t="s">
        <v>1536</v>
      </c>
      <c r="C5">
        <v>24.14</v>
      </c>
      <c r="E5" s="22"/>
    </row>
    <row r="6" spans="1:5">
      <c r="A6" t="s">
        <v>1541</v>
      </c>
      <c r="B6" s="49" t="s">
        <v>1536</v>
      </c>
      <c r="C6">
        <v>20.239999999999998</v>
      </c>
    </row>
    <row r="7" spans="1:5">
      <c r="A7" t="s">
        <v>1504</v>
      </c>
      <c r="B7" s="49" t="s">
        <v>1536</v>
      </c>
      <c r="C7">
        <v>19.43</v>
      </c>
    </row>
    <row r="8" spans="1:5">
      <c r="A8" t="s">
        <v>655</v>
      </c>
      <c r="B8" s="20" t="s">
        <v>1528</v>
      </c>
      <c r="C8">
        <v>18.989999999999998</v>
      </c>
    </row>
    <row r="9" spans="1:5">
      <c r="A9" t="s">
        <v>162</v>
      </c>
      <c r="B9" s="49" t="s">
        <v>1536</v>
      </c>
      <c r="C9">
        <v>18.190000000000001</v>
      </c>
    </row>
    <row r="10" spans="1:5">
      <c r="A10" t="s">
        <v>1537</v>
      </c>
      <c r="B10" s="49" t="s">
        <v>1536</v>
      </c>
      <c r="C10">
        <v>18.12</v>
      </c>
    </row>
    <row r="11" spans="1:5">
      <c r="A11" t="s">
        <v>1519</v>
      </c>
      <c r="B11" s="21" t="s">
        <v>1328</v>
      </c>
      <c r="C11">
        <v>16.649999999999999</v>
      </c>
    </row>
    <row r="12" spans="1:5">
      <c r="A12" t="s">
        <v>657</v>
      </c>
      <c r="B12" s="20" t="s">
        <v>1528</v>
      </c>
      <c r="C12">
        <v>15.99</v>
      </c>
    </row>
    <row r="13" spans="1:5">
      <c r="A13" t="s">
        <v>1530</v>
      </c>
      <c r="B13" s="20" t="s">
        <v>1528</v>
      </c>
      <c r="C13">
        <v>14.49</v>
      </c>
    </row>
    <row r="14" spans="1:5">
      <c r="A14" t="s">
        <v>990</v>
      </c>
      <c r="B14" s="49" t="s">
        <v>1536</v>
      </c>
      <c r="C14">
        <v>14.1</v>
      </c>
    </row>
    <row r="15" spans="1:5">
      <c r="A15" t="s">
        <v>141</v>
      </c>
      <c r="B15" s="49" t="s">
        <v>1536</v>
      </c>
      <c r="C15">
        <v>13.94</v>
      </c>
    </row>
    <row r="16" spans="1:5">
      <c r="A16" t="s">
        <v>1520</v>
      </c>
      <c r="B16" s="21" t="s">
        <v>1328</v>
      </c>
      <c r="C16">
        <v>13.28</v>
      </c>
    </row>
    <row r="17" spans="1:3">
      <c r="A17" t="s">
        <v>183</v>
      </c>
      <c r="B17" s="49" t="s">
        <v>1536</v>
      </c>
      <c r="C17">
        <v>13.13</v>
      </c>
    </row>
    <row r="18" spans="1:3">
      <c r="A18" t="s">
        <v>1529</v>
      </c>
      <c r="B18" s="20" t="s">
        <v>1528</v>
      </c>
      <c r="C18">
        <v>12.06</v>
      </c>
    </row>
    <row r="19" spans="1:3">
      <c r="A19" t="s">
        <v>1521</v>
      </c>
      <c r="B19" s="21" t="s">
        <v>1328</v>
      </c>
      <c r="C19">
        <v>11.67</v>
      </c>
    </row>
    <row r="20" spans="1:3">
      <c r="A20" t="s">
        <v>1543</v>
      </c>
      <c r="B20" s="49" t="s">
        <v>1536</v>
      </c>
      <c r="C20">
        <v>11.64</v>
      </c>
    </row>
    <row r="21" spans="1:3">
      <c r="A21" t="s">
        <v>98</v>
      </c>
      <c r="B21" s="49" t="s">
        <v>1536</v>
      </c>
      <c r="C21">
        <v>11.6</v>
      </c>
    </row>
    <row r="22" spans="1:3">
      <c r="A22" t="s">
        <v>1532</v>
      </c>
      <c r="B22" s="20" t="s">
        <v>1528</v>
      </c>
      <c r="C22">
        <v>11.48</v>
      </c>
    </row>
    <row r="23" spans="1:3">
      <c r="A23" t="s">
        <v>1429</v>
      </c>
      <c r="B23" s="49" t="s">
        <v>1536</v>
      </c>
      <c r="C23">
        <v>11.14</v>
      </c>
    </row>
    <row r="24" spans="1:3">
      <c r="A24" t="s">
        <v>1538</v>
      </c>
      <c r="B24" s="49" t="s">
        <v>1536</v>
      </c>
      <c r="C24">
        <v>10.69</v>
      </c>
    </row>
    <row r="25" spans="1:3">
      <c r="A25" t="s">
        <v>778</v>
      </c>
      <c r="B25" s="21" t="s">
        <v>1328</v>
      </c>
      <c r="C25">
        <v>10.66</v>
      </c>
    </row>
    <row r="26" spans="1:3">
      <c r="A26" t="s">
        <v>55</v>
      </c>
      <c r="B26" s="49" t="s">
        <v>1536</v>
      </c>
      <c r="C26">
        <v>10.43</v>
      </c>
    </row>
    <row r="27" spans="1:3">
      <c r="A27" t="s">
        <v>1542</v>
      </c>
      <c r="B27" s="49" t="s">
        <v>1536</v>
      </c>
      <c r="C27">
        <v>10.39</v>
      </c>
    </row>
    <row r="28" spans="1:3">
      <c r="A28" t="s">
        <v>124</v>
      </c>
      <c r="B28" s="49" t="s">
        <v>1536</v>
      </c>
      <c r="C28">
        <v>10.39</v>
      </c>
    </row>
    <row r="29" spans="1:3">
      <c r="A29" t="s">
        <v>438</v>
      </c>
      <c r="B29" s="49" t="s">
        <v>1536</v>
      </c>
      <c r="C29">
        <v>10.36</v>
      </c>
    </row>
    <row r="30" spans="1:3">
      <c r="A30" t="s">
        <v>1522</v>
      </c>
      <c r="B30" s="21" t="s">
        <v>1328</v>
      </c>
      <c r="C30">
        <v>10</v>
      </c>
    </row>
    <row r="31" spans="1:3">
      <c r="A31" t="s">
        <v>1531</v>
      </c>
      <c r="B31" s="20" t="s">
        <v>1528</v>
      </c>
      <c r="C31">
        <v>10</v>
      </c>
    </row>
    <row r="32" spans="1:3">
      <c r="A32" t="s">
        <v>1432</v>
      </c>
      <c r="B32" s="49" t="s">
        <v>1536</v>
      </c>
      <c r="C32">
        <v>9.9</v>
      </c>
    </row>
    <row r="33" spans="1:3">
      <c r="A33" t="s">
        <v>1524</v>
      </c>
      <c r="B33" s="21" t="s">
        <v>1328</v>
      </c>
      <c r="C33">
        <v>9.36</v>
      </c>
    </row>
    <row r="34" spans="1:3">
      <c r="A34" t="s">
        <v>1539</v>
      </c>
      <c r="B34" s="49" t="s">
        <v>1536</v>
      </c>
      <c r="C34">
        <v>9.24</v>
      </c>
    </row>
    <row r="35" spans="1:3">
      <c r="A35" t="s">
        <v>1544</v>
      </c>
      <c r="B35" s="49" t="s">
        <v>1536</v>
      </c>
      <c r="C35">
        <v>9.24</v>
      </c>
    </row>
    <row r="36" spans="1:3">
      <c r="A36" t="s">
        <v>1533</v>
      </c>
      <c r="B36" s="20" t="s">
        <v>1528</v>
      </c>
      <c r="C36">
        <v>8.9700000000000006</v>
      </c>
    </row>
    <row r="37" spans="1:3">
      <c r="A37" t="s">
        <v>1523</v>
      </c>
      <c r="B37" s="21" t="s">
        <v>1328</v>
      </c>
      <c r="C37">
        <v>8.69</v>
      </c>
    </row>
    <row r="38" spans="1:3">
      <c r="A38" t="s">
        <v>1525</v>
      </c>
      <c r="B38" s="21" t="s">
        <v>1328</v>
      </c>
      <c r="C38">
        <v>8.68</v>
      </c>
    </row>
    <row r="39" spans="1:3">
      <c r="A39" t="s">
        <v>781</v>
      </c>
      <c r="B39" s="21" t="s">
        <v>1328</v>
      </c>
      <c r="C39">
        <v>8.58</v>
      </c>
    </row>
    <row r="40" spans="1:3">
      <c r="A40" t="s">
        <v>1540</v>
      </c>
      <c r="B40" s="49" t="s">
        <v>1536</v>
      </c>
      <c r="C40">
        <v>7.5</v>
      </c>
    </row>
    <row r="41" spans="1:3">
      <c r="A41" t="s">
        <v>1526</v>
      </c>
      <c r="B41" s="21" t="s">
        <v>1328</v>
      </c>
      <c r="C41">
        <v>7.26</v>
      </c>
    </row>
    <row r="42" spans="1:3">
      <c r="A42" t="s">
        <v>1546</v>
      </c>
      <c r="B42" s="49" t="s">
        <v>1536</v>
      </c>
      <c r="C42">
        <v>7.14</v>
      </c>
    </row>
    <row r="43" spans="1:3">
      <c r="A43" t="s">
        <v>1547</v>
      </c>
      <c r="B43" s="49" t="s">
        <v>1536</v>
      </c>
      <c r="C43">
        <v>7.14</v>
      </c>
    </row>
    <row r="44" spans="1:3">
      <c r="A44" t="s">
        <v>1545</v>
      </c>
      <c r="B44" s="49" t="s">
        <v>1536</v>
      </c>
      <c r="C44">
        <v>7.12</v>
      </c>
    </row>
    <row r="45" spans="1:3">
      <c r="A45" t="s">
        <v>1433</v>
      </c>
      <c r="B45" s="49" t="s">
        <v>1536</v>
      </c>
      <c r="C45">
        <v>7.05</v>
      </c>
    </row>
    <row r="46" spans="1:3">
      <c r="A46" t="s">
        <v>1291</v>
      </c>
      <c r="B46" s="49" t="s">
        <v>1536</v>
      </c>
      <c r="C46">
        <v>7.04</v>
      </c>
    </row>
    <row r="47" spans="1:3">
      <c r="A47" t="s">
        <v>1534</v>
      </c>
      <c r="B47" s="20" t="s">
        <v>1528</v>
      </c>
      <c r="C47">
        <v>6.67</v>
      </c>
    </row>
    <row r="48" spans="1:3">
      <c r="A48" t="s">
        <v>1549</v>
      </c>
      <c r="B48" s="49" t="s">
        <v>1536</v>
      </c>
      <c r="C48">
        <v>4.71</v>
      </c>
    </row>
    <row r="49" spans="1:3">
      <c r="A49" t="s">
        <v>1535</v>
      </c>
      <c r="B49" s="20" t="s">
        <v>1528</v>
      </c>
      <c r="C49">
        <v>4.58</v>
      </c>
    </row>
    <row r="50" spans="1:3">
      <c r="A50" t="s">
        <v>1548</v>
      </c>
      <c r="B50" s="49" t="s">
        <v>1536</v>
      </c>
      <c r="C50">
        <v>4.29</v>
      </c>
    </row>
    <row r="51" spans="1:3">
      <c r="A51" t="s">
        <v>1527</v>
      </c>
      <c r="B51" s="21" t="s">
        <v>1328</v>
      </c>
      <c r="C51">
        <v>3.6</v>
      </c>
    </row>
  </sheetData>
  <sortState ref="A2:C51">
    <sortCondition descending="1" ref="C3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39"/>
  <sheetViews>
    <sheetView workbookViewId="0">
      <selection activeCell="A4" sqref="A4"/>
    </sheetView>
  </sheetViews>
  <sheetFormatPr defaultRowHeight="15"/>
  <cols>
    <col min="1" max="1" width="30.28515625" bestFit="1" customWidth="1"/>
    <col min="2" max="2" width="20.7109375" bestFit="1" customWidth="1"/>
    <col min="3" max="3" width="6" bestFit="1" customWidth="1"/>
  </cols>
  <sheetData>
    <row r="1" spans="1:3">
      <c r="A1" s="1" t="s">
        <v>0</v>
      </c>
      <c r="B1" s="1" t="s">
        <v>1218</v>
      </c>
      <c r="C1" s="1" t="s">
        <v>2</v>
      </c>
    </row>
    <row r="2" spans="1:3">
      <c r="A2" t="s">
        <v>1082</v>
      </c>
      <c r="B2" t="s">
        <v>1219</v>
      </c>
      <c r="C2">
        <v>26.77</v>
      </c>
    </row>
    <row r="3" spans="1:3">
      <c r="A3" t="s">
        <v>1220</v>
      </c>
      <c r="B3" t="s">
        <v>1221</v>
      </c>
      <c r="C3">
        <v>25.56</v>
      </c>
    </row>
    <row r="4" spans="1:3">
      <c r="A4" t="s">
        <v>1136</v>
      </c>
      <c r="B4" t="s">
        <v>1222</v>
      </c>
      <c r="C4">
        <v>24.88</v>
      </c>
    </row>
    <row r="5" spans="1:3">
      <c r="A5" t="s">
        <v>47</v>
      </c>
      <c r="B5" t="s">
        <v>1223</v>
      </c>
      <c r="C5">
        <v>24.87</v>
      </c>
    </row>
    <row r="6" spans="1:3">
      <c r="A6" t="s">
        <v>1077</v>
      </c>
      <c r="B6" t="s">
        <v>1223</v>
      </c>
      <c r="C6">
        <v>24.51</v>
      </c>
    </row>
    <row r="7" spans="1:3">
      <c r="A7" t="s">
        <v>815</v>
      </c>
      <c r="B7" t="s">
        <v>1219</v>
      </c>
      <c r="C7">
        <v>23.81</v>
      </c>
    </row>
    <row r="8" spans="1:3">
      <c r="A8" t="s">
        <v>859</v>
      </c>
      <c r="B8" t="s">
        <v>1219</v>
      </c>
      <c r="C8">
        <v>23.47</v>
      </c>
    </row>
    <row r="9" spans="1:3">
      <c r="A9" t="s">
        <v>1075</v>
      </c>
      <c r="B9" t="s">
        <v>1219</v>
      </c>
      <c r="C9">
        <v>23.46</v>
      </c>
    </row>
    <row r="10" spans="1:3">
      <c r="A10" t="s">
        <v>1224</v>
      </c>
      <c r="B10" t="s">
        <v>1223</v>
      </c>
      <c r="C10">
        <v>23.36</v>
      </c>
    </row>
    <row r="11" spans="1:3">
      <c r="A11" t="s">
        <v>1225</v>
      </c>
      <c r="B11" t="s">
        <v>1219</v>
      </c>
      <c r="C11">
        <v>23.04</v>
      </c>
    </row>
    <row r="12" spans="1:3">
      <c r="A12" t="s">
        <v>27</v>
      </c>
      <c r="B12" t="s">
        <v>1223</v>
      </c>
      <c r="C12">
        <v>22.94</v>
      </c>
    </row>
    <row r="13" spans="1:3">
      <c r="A13" t="s">
        <v>1226</v>
      </c>
      <c r="B13" t="s">
        <v>1227</v>
      </c>
      <c r="C13">
        <v>22.89</v>
      </c>
    </row>
    <row r="14" spans="1:3">
      <c r="A14" t="s">
        <v>16</v>
      </c>
      <c r="B14" t="s">
        <v>1219</v>
      </c>
      <c r="C14">
        <v>22.69</v>
      </c>
    </row>
    <row r="15" spans="1:3">
      <c r="A15" t="s">
        <v>1083</v>
      </c>
      <c r="B15" t="s">
        <v>1227</v>
      </c>
      <c r="C15">
        <v>22.61</v>
      </c>
    </row>
    <row r="16" spans="1:3">
      <c r="A16" t="s">
        <v>1228</v>
      </c>
      <c r="B16" t="s">
        <v>1219</v>
      </c>
      <c r="C16">
        <v>22.47</v>
      </c>
    </row>
    <row r="17" spans="1:3">
      <c r="A17" t="s">
        <v>1229</v>
      </c>
      <c r="B17" t="s">
        <v>1222</v>
      </c>
      <c r="C17">
        <v>22.11</v>
      </c>
    </row>
    <row r="18" spans="1:3">
      <c r="A18" t="s">
        <v>1230</v>
      </c>
      <c r="B18" t="s">
        <v>1219</v>
      </c>
      <c r="C18">
        <v>21.37</v>
      </c>
    </row>
    <row r="19" spans="1:3">
      <c r="A19" t="s">
        <v>1085</v>
      </c>
      <c r="B19" t="s">
        <v>1231</v>
      </c>
      <c r="C19">
        <v>21.04</v>
      </c>
    </row>
    <row r="20" spans="1:3">
      <c r="A20" t="s">
        <v>121</v>
      </c>
      <c r="B20" t="s">
        <v>1231</v>
      </c>
      <c r="C20">
        <v>20.8</v>
      </c>
    </row>
    <row r="21" spans="1:3">
      <c r="A21" t="s">
        <v>166</v>
      </c>
      <c r="B21" t="s">
        <v>1223</v>
      </c>
      <c r="C21">
        <v>20.64</v>
      </c>
    </row>
    <row r="22" spans="1:3">
      <c r="A22" t="s">
        <v>1113</v>
      </c>
      <c r="B22" t="s">
        <v>1223</v>
      </c>
      <c r="C22">
        <v>20.63</v>
      </c>
    </row>
    <row r="23" spans="1:3">
      <c r="A23" t="s">
        <v>1092</v>
      </c>
      <c r="B23" t="s">
        <v>1223</v>
      </c>
      <c r="C23">
        <v>20.56</v>
      </c>
    </row>
    <row r="24" spans="1:3">
      <c r="A24" t="s">
        <v>1232</v>
      </c>
      <c r="B24" t="s">
        <v>1227</v>
      </c>
      <c r="C24">
        <v>20.2</v>
      </c>
    </row>
    <row r="25" spans="1:3">
      <c r="A25" t="s">
        <v>1233</v>
      </c>
      <c r="B25" t="s">
        <v>1219</v>
      </c>
      <c r="C25">
        <v>20.11</v>
      </c>
    </row>
    <row r="26" spans="1:3">
      <c r="A26" t="s">
        <v>1234</v>
      </c>
      <c r="B26" t="s">
        <v>1221</v>
      </c>
      <c r="C26">
        <v>19.899999999999999</v>
      </c>
    </row>
    <row r="27" spans="1:3">
      <c r="A27" t="s">
        <v>869</v>
      </c>
      <c r="B27" t="s">
        <v>1219</v>
      </c>
      <c r="C27">
        <v>19.78</v>
      </c>
    </row>
    <row r="28" spans="1:3">
      <c r="A28" t="s">
        <v>1235</v>
      </c>
      <c r="B28" t="s">
        <v>1221</v>
      </c>
      <c r="C28">
        <v>19.37</v>
      </c>
    </row>
    <row r="29" spans="1:3">
      <c r="A29" t="s">
        <v>442</v>
      </c>
      <c r="B29" t="s">
        <v>1219</v>
      </c>
      <c r="C29">
        <v>19.350000000000001</v>
      </c>
    </row>
    <row r="30" spans="1:3">
      <c r="A30" t="s">
        <v>1236</v>
      </c>
      <c r="B30" t="s">
        <v>1219</v>
      </c>
      <c r="C30">
        <v>19.2</v>
      </c>
    </row>
    <row r="31" spans="1:3">
      <c r="A31" t="s">
        <v>1237</v>
      </c>
      <c r="B31" t="s">
        <v>1222</v>
      </c>
      <c r="C31">
        <v>19.170000000000002</v>
      </c>
    </row>
    <row r="32" spans="1:3">
      <c r="A32" t="s">
        <v>1117</v>
      </c>
      <c r="B32" t="s">
        <v>1223</v>
      </c>
      <c r="C32">
        <v>19.12</v>
      </c>
    </row>
    <row r="33" spans="1:3">
      <c r="A33" t="s">
        <v>1238</v>
      </c>
      <c r="B33" t="s">
        <v>1223</v>
      </c>
      <c r="C33">
        <v>18.97</v>
      </c>
    </row>
    <row r="34" spans="1:3">
      <c r="A34" t="s">
        <v>1239</v>
      </c>
      <c r="B34" t="s">
        <v>1221</v>
      </c>
      <c r="C34">
        <v>18.91</v>
      </c>
    </row>
    <row r="35" spans="1:3">
      <c r="A35" t="s">
        <v>1084</v>
      </c>
      <c r="B35" t="s">
        <v>1227</v>
      </c>
      <c r="C35">
        <v>18.8</v>
      </c>
    </row>
    <row r="36" spans="1:3">
      <c r="A36" t="s">
        <v>1240</v>
      </c>
      <c r="B36" t="s">
        <v>1219</v>
      </c>
      <c r="C36">
        <v>18.420000000000002</v>
      </c>
    </row>
    <row r="37" spans="1:3">
      <c r="A37" t="s">
        <v>294</v>
      </c>
      <c r="B37" t="s">
        <v>1222</v>
      </c>
      <c r="C37">
        <v>18</v>
      </c>
    </row>
    <row r="38" spans="1:3">
      <c r="A38" t="s">
        <v>1241</v>
      </c>
      <c r="B38" t="s">
        <v>1222</v>
      </c>
      <c r="C38">
        <v>17.95</v>
      </c>
    </row>
    <row r="39" spans="1:3">
      <c r="A39" t="s">
        <v>863</v>
      </c>
      <c r="B39" t="s">
        <v>1219</v>
      </c>
      <c r="C39">
        <v>17.600000000000001</v>
      </c>
    </row>
    <row r="40" spans="1:3">
      <c r="A40" t="s">
        <v>1242</v>
      </c>
      <c r="B40" t="s">
        <v>1221</v>
      </c>
      <c r="C40">
        <v>17.53</v>
      </c>
    </row>
    <row r="41" spans="1:3">
      <c r="A41" t="s">
        <v>67</v>
      </c>
      <c r="B41" t="s">
        <v>1223</v>
      </c>
      <c r="C41">
        <v>17.23</v>
      </c>
    </row>
    <row r="42" spans="1:3">
      <c r="A42" t="s">
        <v>1243</v>
      </c>
      <c r="B42" t="s">
        <v>1222</v>
      </c>
      <c r="C42">
        <v>17.14</v>
      </c>
    </row>
    <row r="43" spans="1:3">
      <c r="A43" t="s">
        <v>1244</v>
      </c>
      <c r="B43" t="s">
        <v>1219</v>
      </c>
      <c r="C43">
        <v>17.059999999999999</v>
      </c>
    </row>
    <row r="44" spans="1:3">
      <c r="A44" t="s">
        <v>1142</v>
      </c>
      <c r="B44" t="s">
        <v>1223</v>
      </c>
      <c r="C44">
        <v>16.8</v>
      </c>
    </row>
    <row r="45" spans="1:3">
      <c r="A45" t="s">
        <v>1101</v>
      </c>
      <c r="B45" t="s">
        <v>1219</v>
      </c>
      <c r="C45">
        <v>16.53</v>
      </c>
    </row>
    <row r="46" spans="1:3">
      <c r="A46" t="s">
        <v>1245</v>
      </c>
      <c r="B46" t="s">
        <v>1227</v>
      </c>
      <c r="C46">
        <v>16.48</v>
      </c>
    </row>
    <row r="47" spans="1:3">
      <c r="A47" t="s">
        <v>1246</v>
      </c>
      <c r="B47" t="s">
        <v>1219</v>
      </c>
      <c r="C47">
        <v>16.22</v>
      </c>
    </row>
    <row r="48" spans="1:3">
      <c r="A48" t="s">
        <v>984</v>
      </c>
      <c r="B48" t="s">
        <v>1219</v>
      </c>
      <c r="C48">
        <v>16</v>
      </c>
    </row>
    <row r="49" spans="1:3">
      <c r="A49" t="s">
        <v>1247</v>
      </c>
      <c r="B49" t="s">
        <v>1227</v>
      </c>
      <c r="C49">
        <v>15.95</v>
      </c>
    </row>
    <row r="50" spans="1:3">
      <c r="A50" t="s">
        <v>1248</v>
      </c>
      <c r="B50" t="s">
        <v>1221</v>
      </c>
      <c r="C50">
        <v>15.92</v>
      </c>
    </row>
    <row r="51" spans="1:3">
      <c r="A51" t="s">
        <v>1249</v>
      </c>
      <c r="B51" t="s">
        <v>1221</v>
      </c>
      <c r="C51">
        <v>15.67</v>
      </c>
    </row>
    <row r="52" spans="1:3">
      <c r="A52" t="s">
        <v>843</v>
      </c>
      <c r="B52" t="s">
        <v>1231</v>
      </c>
      <c r="C52">
        <v>15.5</v>
      </c>
    </row>
    <row r="53" spans="1:3">
      <c r="A53" t="s">
        <v>480</v>
      </c>
      <c r="B53" t="s">
        <v>1231</v>
      </c>
      <c r="C53">
        <v>15.34</v>
      </c>
    </row>
    <row r="54" spans="1:3">
      <c r="A54" t="s">
        <v>959</v>
      </c>
      <c r="B54" t="s">
        <v>1223</v>
      </c>
      <c r="C54">
        <v>15.16</v>
      </c>
    </row>
    <row r="55" spans="1:3">
      <c r="A55" t="s">
        <v>1250</v>
      </c>
      <c r="B55" t="s">
        <v>1223</v>
      </c>
      <c r="C55">
        <v>15.11</v>
      </c>
    </row>
    <row r="56" spans="1:3">
      <c r="A56" t="s">
        <v>341</v>
      </c>
      <c r="B56" t="s">
        <v>1231</v>
      </c>
      <c r="C56">
        <v>15.1</v>
      </c>
    </row>
    <row r="57" spans="1:3">
      <c r="A57" t="s">
        <v>1129</v>
      </c>
      <c r="B57" t="s">
        <v>1223</v>
      </c>
      <c r="C57">
        <v>14.94</v>
      </c>
    </row>
    <row r="58" spans="1:3">
      <c r="A58" t="s">
        <v>19</v>
      </c>
      <c r="B58" t="s">
        <v>1219</v>
      </c>
      <c r="C58">
        <v>14.93</v>
      </c>
    </row>
    <row r="59" spans="1:3">
      <c r="A59" t="s">
        <v>1251</v>
      </c>
      <c r="B59" t="s">
        <v>1219</v>
      </c>
      <c r="C59">
        <v>14.75</v>
      </c>
    </row>
    <row r="60" spans="1:3">
      <c r="A60" t="s">
        <v>1108</v>
      </c>
      <c r="B60" t="s">
        <v>1227</v>
      </c>
      <c r="C60">
        <v>14.61</v>
      </c>
    </row>
    <row r="61" spans="1:3">
      <c r="A61" t="s">
        <v>1252</v>
      </c>
      <c r="B61" t="s">
        <v>1231</v>
      </c>
      <c r="C61">
        <v>14.57</v>
      </c>
    </row>
    <row r="62" spans="1:3">
      <c r="A62" t="s">
        <v>884</v>
      </c>
      <c r="B62" t="s">
        <v>1253</v>
      </c>
      <c r="C62">
        <v>14.35</v>
      </c>
    </row>
    <row r="63" spans="1:3">
      <c r="A63" t="s">
        <v>1122</v>
      </c>
      <c r="B63" t="s">
        <v>1254</v>
      </c>
      <c r="C63">
        <v>14.33</v>
      </c>
    </row>
    <row r="64" spans="1:3">
      <c r="A64" t="s">
        <v>841</v>
      </c>
      <c r="B64" t="s">
        <v>1231</v>
      </c>
      <c r="C64">
        <v>14.29</v>
      </c>
    </row>
    <row r="65" spans="1:3">
      <c r="A65" t="s">
        <v>1255</v>
      </c>
      <c r="B65" t="s">
        <v>1223</v>
      </c>
      <c r="C65">
        <v>14.18</v>
      </c>
    </row>
    <row r="66" spans="1:3">
      <c r="A66" t="s">
        <v>1256</v>
      </c>
      <c r="B66" t="s">
        <v>1219</v>
      </c>
      <c r="C66">
        <v>14.17</v>
      </c>
    </row>
    <row r="67" spans="1:3">
      <c r="A67" t="s">
        <v>1257</v>
      </c>
      <c r="B67" t="s">
        <v>1227</v>
      </c>
      <c r="C67">
        <v>14.02</v>
      </c>
    </row>
    <row r="68" spans="1:3">
      <c r="A68" t="s">
        <v>198</v>
      </c>
      <c r="B68" t="s">
        <v>1223</v>
      </c>
      <c r="C68">
        <v>13.94</v>
      </c>
    </row>
    <row r="69" spans="1:3">
      <c r="A69" t="s">
        <v>1183</v>
      </c>
      <c r="B69" t="s">
        <v>1231</v>
      </c>
      <c r="C69">
        <v>13.88</v>
      </c>
    </row>
    <row r="70" spans="1:3">
      <c r="A70" t="s">
        <v>1258</v>
      </c>
      <c r="B70" t="s">
        <v>1223</v>
      </c>
      <c r="C70">
        <v>13.86</v>
      </c>
    </row>
    <row r="71" spans="1:3">
      <c r="A71" t="s">
        <v>1259</v>
      </c>
      <c r="B71" t="s">
        <v>1253</v>
      </c>
      <c r="C71">
        <v>13.33</v>
      </c>
    </row>
    <row r="72" spans="1:3">
      <c r="A72" t="s">
        <v>1128</v>
      </c>
      <c r="B72" t="s">
        <v>1219</v>
      </c>
      <c r="C72">
        <v>13.28</v>
      </c>
    </row>
    <row r="73" spans="1:3">
      <c r="A73" t="s">
        <v>1260</v>
      </c>
      <c r="B73" t="s">
        <v>1253</v>
      </c>
      <c r="C73">
        <v>13.26</v>
      </c>
    </row>
    <row r="74" spans="1:3">
      <c r="A74" t="s">
        <v>1261</v>
      </c>
      <c r="B74" t="s">
        <v>1221</v>
      </c>
      <c r="C74">
        <v>13.22</v>
      </c>
    </row>
    <row r="75" spans="1:3">
      <c r="A75" t="s">
        <v>1262</v>
      </c>
      <c r="B75" t="s">
        <v>1254</v>
      </c>
      <c r="C75">
        <v>13.11</v>
      </c>
    </row>
    <row r="76" spans="1:3">
      <c r="A76" t="s">
        <v>131</v>
      </c>
      <c r="B76" t="s">
        <v>1223</v>
      </c>
      <c r="C76">
        <v>13.11</v>
      </c>
    </row>
    <row r="77" spans="1:3">
      <c r="A77" t="s">
        <v>867</v>
      </c>
      <c r="B77" t="s">
        <v>1254</v>
      </c>
      <c r="C77">
        <v>12.75</v>
      </c>
    </row>
    <row r="78" spans="1:3">
      <c r="A78" t="s">
        <v>1263</v>
      </c>
      <c r="B78" t="s">
        <v>1223</v>
      </c>
      <c r="C78">
        <v>12.74</v>
      </c>
    </row>
    <row r="79" spans="1:3">
      <c r="A79" t="s">
        <v>1264</v>
      </c>
      <c r="B79" t="s">
        <v>1219</v>
      </c>
      <c r="C79">
        <v>12.55</v>
      </c>
    </row>
    <row r="80" spans="1:3">
      <c r="A80" t="s">
        <v>1265</v>
      </c>
      <c r="B80" t="s">
        <v>1253</v>
      </c>
      <c r="C80">
        <v>12.5</v>
      </c>
    </row>
    <row r="81" spans="1:3">
      <c r="A81" t="s">
        <v>1266</v>
      </c>
      <c r="B81" t="s">
        <v>1253</v>
      </c>
      <c r="C81">
        <v>12.33</v>
      </c>
    </row>
    <row r="82" spans="1:3">
      <c r="A82" t="s">
        <v>1267</v>
      </c>
      <c r="B82" t="s">
        <v>1227</v>
      </c>
      <c r="C82">
        <v>11.97</v>
      </c>
    </row>
    <row r="83" spans="1:3">
      <c r="A83" t="s">
        <v>163</v>
      </c>
      <c r="B83" t="s">
        <v>1223</v>
      </c>
      <c r="C83">
        <v>11.9</v>
      </c>
    </row>
    <row r="84" spans="1:3">
      <c r="A84" t="s">
        <v>636</v>
      </c>
      <c r="B84" t="s">
        <v>1254</v>
      </c>
      <c r="C84">
        <v>11.52</v>
      </c>
    </row>
    <row r="85" spans="1:3">
      <c r="A85" t="s">
        <v>866</v>
      </c>
      <c r="B85" t="s">
        <v>1219</v>
      </c>
      <c r="C85">
        <v>11.45</v>
      </c>
    </row>
    <row r="86" spans="1:3">
      <c r="A86" t="s">
        <v>1107</v>
      </c>
      <c r="B86" t="s">
        <v>1231</v>
      </c>
      <c r="C86">
        <v>11.41</v>
      </c>
    </row>
    <row r="87" spans="1:3">
      <c r="A87" t="s">
        <v>1268</v>
      </c>
      <c r="B87" t="s">
        <v>1254</v>
      </c>
      <c r="C87">
        <v>11.27</v>
      </c>
    </row>
    <row r="88" spans="1:3">
      <c r="A88" t="s">
        <v>1269</v>
      </c>
      <c r="B88" t="s">
        <v>1254</v>
      </c>
      <c r="C88">
        <v>11.22</v>
      </c>
    </row>
    <row r="89" spans="1:3">
      <c r="A89" t="s">
        <v>1270</v>
      </c>
      <c r="B89" t="s">
        <v>1254</v>
      </c>
      <c r="C89">
        <v>11.07</v>
      </c>
    </row>
    <row r="90" spans="1:3">
      <c r="A90" t="s">
        <v>1271</v>
      </c>
      <c r="B90" t="s">
        <v>1254</v>
      </c>
      <c r="C90">
        <v>11.01</v>
      </c>
    </row>
    <row r="91" spans="1:3">
      <c r="A91" t="s">
        <v>1272</v>
      </c>
      <c r="B91" t="s">
        <v>1223</v>
      </c>
      <c r="C91">
        <v>11</v>
      </c>
    </row>
    <row r="92" spans="1:3">
      <c r="A92" t="s">
        <v>176</v>
      </c>
      <c r="B92" t="s">
        <v>1223</v>
      </c>
      <c r="C92">
        <v>10.98</v>
      </c>
    </row>
    <row r="93" spans="1:3">
      <c r="A93" t="s">
        <v>483</v>
      </c>
      <c r="B93" t="s">
        <v>1231</v>
      </c>
      <c r="C93">
        <v>10.91</v>
      </c>
    </row>
    <row r="94" spans="1:3">
      <c r="A94" t="s">
        <v>870</v>
      </c>
      <c r="B94" t="s">
        <v>1254</v>
      </c>
      <c r="C94">
        <v>10.87</v>
      </c>
    </row>
    <row r="95" spans="1:3">
      <c r="A95" t="s">
        <v>1169</v>
      </c>
      <c r="B95" t="s">
        <v>1223</v>
      </c>
      <c r="C95">
        <v>10.7</v>
      </c>
    </row>
    <row r="96" spans="1:3">
      <c r="A96" t="s">
        <v>1126</v>
      </c>
      <c r="B96" t="s">
        <v>1231</v>
      </c>
      <c r="C96">
        <v>10.67</v>
      </c>
    </row>
    <row r="97" spans="1:3">
      <c r="A97" t="s">
        <v>167</v>
      </c>
      <c r="B97" t="s">
        <v>1231</v>
      </c>
      <c r="C97">
        <v>10.65</v>
      </c>
    </row>
    <row r="98" spans="1:3">
      <c r="A98" t="s">
        <v>1110</v>
      </c>
      <c r="B98" t="s">
        <v>1227</v>
      </c>
      <c r="C98">
        <v>10.48</v>
      </c>
    </row>
    <row r="99" spans="1:3">
      <c r="A99" t="s">
        <v>1138</v>
      </c>
      <c r="B99" t="s">
        <v>1254</v>
      </c>
      <c r="C99">
        <v>10</v>
      </c>
    </row>
    <row r="100" spans="1:3">
      <c r="A100" t="s">
        <v>872</v>
      </c>
      <c r="B100" t="s">
        <v>1254</v>
      </c>
      <c r="C100">
        <v>9.83</v>
      </c>
    </row>
    <row r="101" spans="1:3">
      <c r="A101" t="s">
        <v>1273</v>
      </c>
      <c r="B101" t="s">
        <v>1253</v>
      </c>
      <c r="C101">
        <v>9.7799999999999994</v>
      </c>
    </row>
    <row r="102" spans="1:3">
      <c r="A102" t="s">
        <v>1274</v>
      </c>
      <c r="B102" t="s">
        <v>1227</v>
      </c>
      <c r="C102">
        <v>9.58</v>
      </c>
    </row>
    <row r="103" spans="1:3">
      <c r="A103" t="s">
        <v>299</v>
      </c>
      <c r="B103" t="s">
        <v>1253</v>
      </c>
      <c r="C103">
        <v>9.39</v>
      </c>
    </row>
    <row r="104" spans="1:3">
      <c r="A104" t="s">
        <v>1275</v>
      </c>
      <c r="B104" t="s">
        <v>1254</v>
      </c>
      <c r="C104">
        <v>9.1199999999999992</v>
      </c>
    </row>
    <row r="105" spans="1:3">
      <c r="A105" t="s">
        <v>1276</v>
      </c>
      <c r="B105" t="s">
        <v>1254</v>
      </c>
      <c r="C105">
        <v>9.0500000000000007</v>
      </c>
    </row>
    <row r="106" spans="1:3">
      <c r="A106" t="s">
        <v>1277</v>
      </c>
      <c r="B106" t="s">
        <v>1253</v>
      </c>
      <c r="C106">
        <v>9.0299999999999994</v>
      </c>
    </row>
    <row r="107" spans="1:3">
      <c r="A107" t="s">
        <v>1278</v>
      </c>
      <c r="B107" t="s">
        <v>1231</v>
      </c>
      <c r="C107">
        <v>8.9499999999999993</v>
      </c>
    </row>
    <row r="108" spans="1:3">
      <c r="A108" t="s">
        <v>1279</v>
      </c>
      <c r="B108" t="s">
        <v>1254</v>
      </c>
      <c r="C108">
        <v>8.91</v>
      </c>
    </row>
    <row r="109" spans="1:3">
      <c r="A109" t="s">
        <v>886</v>
      </c>
      <c r="B109" t="s">
        <v>1253</v>
      </c>
      <c r="C109">
        <v>8.7100000000000009</v>
      </c>
    </row>
    <row r="110" spans="1:3">
      <c r="A110" t="s">
        <v>1175</v>
      </c>
      <c r="B110" t="s">
        <v>1223</v>
      </c>
      <c r="C110">
        <v>8.6999999999999993</v>
      </c>
    </row>
    <row r="111" spans="1:3">
      <c r="A111" t="s">
        <v>1280</v>
      </c>
      <c r="B111" t="s">
        <v>1223</v>
      </c>
      <c r="C111">
        <v>8.68</v>
      </c>
    </row>
    <row r="112" spans="1:3">
      <c r="A112" t="s">
        <v>542</v>
      </c>
      <c r="B112" t="s">
        <v>1221</v>
      </c>
      <c r="C112">
        <v>8.6199999999999992</v>
      </c>
    </row>
    <row r="113" spans="1:3">
      <c r="A113" t="s">
        <v>1281</v>
      </c>
      <c r="B113" t="s">
        <v>1254</v>
      </c>
      <c r="C113">
        <v>8.49</v>
      </c>
    </row>
    <row r="114" spans="1:3">
      <c r="A114" t="s">
        <v>1282</v>
      </c>
      <c r="B114" t="s">
        <v>1223</v>
      </c>
      <c r="C114">
        <v>8.39</v>
      </c>
    </row>
    <row r="115" spans="1:3">
      <c r="A115" t="s">
        <v>1283</v>
      </c>
      <c r="B115" t="s">
        <v>1254</v>
      </c>
      <c r="C115">
        <v>8.3000000000000007</v>
      </c>
    </row>
    <row r="116" spans="1:3">
      <c r="A116" t="s">
        <v>1284</v>
      </c>
      <c r="B116" t="s">
        <v>1253</v>
      </c>
      <c r="C116">
        <v>8.26</v>
      </c>
    </row>
    <row r="117" spans="1:3">
      <c r="A117" t="s">
        <v>845</v>
      </c>
      <c r="B117" t="s">
        <v>1231</v>
      </c>
      <c r="C117">
        <v>8.25</v>
      </c>
    </row>
    <row r="118" spans="1:3">
      <c r="A118" t="s">
        <v>1185</v>
      </c>
      <c r="B118" t="s">
        <v>1223</v>
      </c>
      <c r="C118">
        <v>8.1199999999999992</v>
      </c>
    </row>
    <row r="119" spans="1:3">
      <c r="A119" t="s">
        <v>1285</v>
      </c>
      <c r="B119" t="s">
        <v>1254</v>
      </c>
      <c r="C119">
        <v>7.97</v>
      </c>
    </row>
    <row r="120" spans="1:3">
      <c r="A120" t="s">
        <v>1286</v>
      </c>
      <c r="B120" t="s">
        <v>1221</v>
      </c>
      <c r="C120">
        <v>7.69</v>
      </c>
    </row>
    <row r="121" spans="1:3">
      <c r="A121" t="s">
        <v>1287</v>
      </c>
      <c r="B121" t="s">
        <v>1254</v>
      </c>
      <c r="C121">
        <v>7.66</v>
      </c>
    </row>
    <row r="122" spans="1:3">
      <c r="A122" t="s">
        <v>1178</v>
      </c>
      <c r="B122" t="s">
        <v>1223</v>
      </c>
      <c r="C122">
        <v>7.39</v>
      </c>
    </row>
    <row r="123" spans="1:3">
      <c r="A123" t="s">
        <v>966</v>
      </c>
      <c r="B123" t="s">
        <v>1223</v>
      </c>
      <c r="C123">
        <v>7.33</v>
      </c>
    </row>
    <row r="124" spans="1:3">
      <c r="A124" t="s">
        <v>1288</v>
      </c>
      <c r="B124" t="s">
        <v>1227</v>
      </c>
      <c r="C124">
        <v>7.27</v>
      </c>
    </row>
    <row r="125" spans="1:3">
      <c r="A125" t="s">
        <v>1176</v>
      </c>
      <c r="B125" t="s">
        <v>1253</v>
      </c>
      <c r="C125">
        <v>7.2</v>
      </c>
    </row>
    <row r="126" spans="1:3">
      <c r="A126" t="s">
        <v>1289</v>
      </c>
      <c r="B126" t="s">
        <v>1223</v>
      </c>
      <c r="C126">
        <v>7.2</v>
      </c>
    </row>
    <row r="127" spans="1:3">
      <c r="A127" t="s">
        <v>1290</v>
      </c>
      <c r="B127" t="s">
        <v>1223</v>
      </c>
      <c r="C127">
        <v>7.06</v>
      </c>
    </row>
    <row r="128" spans="1:3">
      <c r="A128" t="s">
        <v>1291</v>
      </c>
      <c r="B128" t="s">
        <v>1254</v>
      </c>
      <c r="C128">
        <v>6.72</v>
      </c>
    </row>
    <row r="129" spans="1:3">
      <c r="A129" t="s">
        <v>1292</v>
      </c>
      <c r="B129" t="s">
        <v>1231</v>
      </c>
      <c r="C129">
        <v>6.59</v>
      </c>
    </row>
    <row r="130" spans="1:3">
      <c r="A130" t="s">
        <v>1293</v>
      </c>
      <c r="B130" t="s">
        <v>1254</v>
      </c>
      <c r="C130">
        <v>6.33</v>
      </c>
    </row>
    <row r="131" spans="1:3">
      <c r="A131" t="s">
        <v>1294</v>
      </c>
      <c r="B131" t="s">
        <v>1223</v>
      </c>
      <c r="C131">
        <v>6.21</v>
      </c>
    </row>
    <row r="132" spans="1:3">
      <c r="A132" t="s">
        <v>1158</v>
      </c>
      <c r="B132" t="s">
        <v>1231</v>
      </c>
      <c r="C132">
        <v>6.21</v>
      </c>
    </row>
    <row r="133" spans="1:3">
      <c r="A133" t="s">
        <v>1295</v>
      </c>
      <c r="B133" t="s">
        <v>1254</v>
      </c>
      <c r="C133">
        <v>6.14</v>
      </c>
    </row>
    <row r="134" spans="1:3">
      <c r="A134" t="s">
        <v>1296</v>
      </c>
      <c r="B134" t="s">
        <v>1254</v>
      </c>
      <c r="C134">
        <v>5.14</v>
      </c>
    </row>
    <row r="135" spans="1:3">
      <c r="A135" t="s">
        <v>501</v>
      </c>
      <c r="B135" t="s">
        <v>1231</v>
      </c>
      <c r="C135">
        <v>5</v>
      </c>
    </row>
    <row r="136" spans="1:3">
      <c r="A136" t="s">
        <v>1297</v>
      </c>
      <c r="B136" t="s">
        <v>1253</v>
      </c>
      <c r="C136">
        <v>4.5</v>
      </c>
    </row>
    <row r="137" spans="1:3">
      <c r="A137" t="s">
        <v>1298</v>
      </c>
      <c r="B137" t="s">
        <v>1254</v>
      </c>
      <c r="C137">
        <v>3.64</v>
      </c>
    </row>
    <row r="138" spans="1:3">
      <c r="A138" t="s">
        <v>1299</v>
      </c>
      <c r="B138" t="s">
        <v>1254</v>
      </c>
      <c r="C138">
        <v>2.67</v>
      </c>
    </row>
    <row r="139" spans="1:3">
      <c r="A139" t="s">
        <v>1199</v>
      </c>
      <c r="B139" t="s">
        <v>1231</v>
      </c>
      <c r="C139">
        <v>1.6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82"/>
  <sheetViews>
    <sheetView workbookViewId="0">
      <selection sqref="A1:C1"/>
    </sheetView>
  </sheetViews>
  <sheetFormatPr defaultRowHeight="15"/>
  <cols>
    <col min="1" max="1" width="28.140625" bestFit="1" customWidth="1"/>
    <col min="2" max="2" width="16.85546875" bestFit="1" customWidth="1"/>
    <col min="3" max="3" width="6" bestFit="1" customWidth="1"/>
  </cols>
  <sheetData>
    <row r="1" spans="1:7">
      <c r="A1" s="1" t="s">
        <v>0</v>
      </c>
      <c r="B1" s="1" t="s">
        <v>1</v>
      </c>
      <c r="C1" s="1" t="s">
        <v>2</v>
      </c>
    </row>
    <row r="2" spans="1:7">
      <c r="A2" s="31" t="s">
        <v>1073</v>
      </c>
      <c r="B2" s="50" t="s">
        <v>1621</v>
      </c>
      <c r="C2">
        <v>26.59</v>
      </c>
    </row>
    <row r="3" spans="1:7">
      <c r="A3" s="31" t="s">
        <v>695</v>
      </c>
      <c r="B3" s="50" t="s">
        <v>1590</v>
      </c>
      <c r="C3">
        <v>26.25</v>
      </c>
    </row>
    <row r="4" spans="1:7">
      <c r="A4" s="31" t="s">
        <v>62</v>
      </c>
      <c r="B4" s="50" t="s">
        <v>1590</v>
      </c>
      <c r="C4">
        <v>26.24</v>
      </c>
    </row>
    <row r="5" spans="1:7">
      <c r="A5" s="31" t="s">
        <v>47</v>
      </c>
      <c r="B5" s="50" t="s">
        <v>1590</v>
      </c>
      <c r="C5">
        <v>25.27</v>
      </c>
      <c r="G5" s="24"/>
    </row>
    <row r="6" spans="1:7">
      <c r="A6" s="31" t="s">
        <v>1220</v>
      </c>
      <c r="B6" s="50" t="s">
        <v>1590</v>
      </c>
      <c r="C6">
        <v>25.06</v>
      </c>
      <c r="G6" s="23"/>
    </row>
    <row r="7" spans="1:7">
      <c r="A7" s="31" t="s">
        <v>1600</v>
      </c>
      <c r="B7" s="50" t="s">
        <v>1590</v>
      </c>
      <c r="C7">
        <v>24.88</v>
      </c>
    </row>
    <row r="8" spans="1:7">
      <c r="A8" s="31" t="s">
        <v>1636</v>
      </c>
      <c r="B8" s="50" t="s">
        <v>1332</v>
      </c>
      <c r="C8">
        <v>24.3</v>
      </c>
      <c r="G8" s="26"/>
    </row>
    <row r="9" spans="1:7">
      <c r="A9" s="31" t="s">
        <v>1083</v>
      </c>
      <c r="B9" s="50" t="s">
        <v>1590</v>
      </c>
      <c r="C9">
        <v>24.27</v>
      </c>
      <c r="G9" s="27"/>
    </row>
    <row r="10" spans="1:7">
      <c r="A10" s="31" t="s">
        <v>8</v>
      </c>
      <c r="B10" s="50" t="s">
        <v>1332</v>
      </c>
      <c r="C10">
        <v>24.19</v>
      </c>
      <c r="G10" s="27"/>
    </row>
    <row r="11" spans="1:7">
      <c r="A11" s="31" t="s">
        <v>5</v>
      </c>
      <c r="B11" s="50" t="s">
        <v>1332</v>
      </c>
      <c r="C11">
        <v>23.73</v>
      </c>
      <c r="G11" s="28"/>
    </row>
    <row r="12" spans="1:7">
      <c r="A12" s="31" t="s">
        <v>815</v>
      </c>
      <c r="B12" s="50" t="s">
        <v>1332</v>
      </c>
      <c r="C12">
        <v>23.56</v>
      </c>
    </row>
    <row r="13" spans="1:7">
      <c r="A13" s="31" t="s">
        <v>1458</v>
      </c>
      <c r="B13" s="25" t="s">
        <v>1331</v>
      </c>
      <c r="C13">
        <v>23</v>
      </c>
    </row>
    <row r="14" spans="1:7">
      <c r="A14" s="31" t="s">
        <v>653</v>
      </c>
      <c r="B14" s="50" t="s">
        <v>1332</v>
      </c>
      <c r="C14">
        <v>22.7</v>
      </c>
    </row>
    <row r="15" spans="1:7">
      <c r="A15" s="31" t="s">
        <v>28</v>
      </c>
      <c r="B15" s="50" t="s">
        <v>1590</v>
      </c>
      <c r="C15">
        <v>21.61</v>
      </c>
    </row>
    <row r="16" spans="1:7">
      <c r="A16" s="31" t="s">
        <v>1229</v>
      </c>
      <c r="B16" s="25" t="s">
        <v>1331</v>
      </c>
      <c r="C16">
        <v>21.33</v>
      </c>
    </row>
    <row r="17" spans="1:3">
      <c r="A17" s="31" t="s">
        <v>45</v>
      </c>
      <c r="B17" s="50" t="s">
        <v>1590</v>
      </c>
      <c r="C17">
        <v>21.25</v>
      </c>
    </row>
    <row r="18" spans="1:3">
      <c r="A18" s="31" t="s">
        <v>1605</v>
      </c>
      <c r="B18" s="50" t="s">
        <v>1590</v>
      </c>
      <c r="C18">
        <v>21.15</v>
      </c>
    </row>
    <row r="19" spans="1:3">
      <c r="A19" s="31" t="s">
        <v>1622</v>
      </c>
      <c r="B19" s="50" t="s">
        <v>1621</v>
      </c>
      <c r="C19">
        <v>21.08</v>
      </c>
    </row>
    <row r="20" spans="1:3">
      <c r="A20" s="31" t="s">
        <v>1239</v>
      </c>
      <c r="B20" s="50" t="s">
        <v>1590</v>
      </c>
      <c r="C20">
        <v>19.829999999999998</v>
      </c>
    </row>
    <row r="21" spans="1:3">
      <c r="A21" t="s">
        <v>1609</v>
      </c>
      <c r="B21" s="50" t="s">
        <v>1333</v>
      </c>
      <c r="C21">
        <v>19.690000000000001</v>
      </c>
    </row>
    <row r="22" spans="1:3">
      <c r="A22" t="s">
        <v>31</v>
      </c>
      <c r="B22" s="50" t="s">
        <v>1333</v>
      </c>
      <c r="C22">
        <v>19.57</v>
      </c>
    </row>
    <row r="23" spans="1:3">
      <c r="A23" s="31" t="s">
        <v>1108</v>
      </c>
      <c r="B23" s="50" t="s">
        <v>1590</v>
      </c>
      <c r="C23">
        <v>19.350000000000001</v>
      </c>
    </row>
    <row r="24" spans="1:3">
      <c r="A24" s="31" t="s">
        <v>1594</v>
      </c>
      <c r="B24" s="50" t="s">
        <v>1590</v>
      </c>
      <c r="C24">
        <v>19.11</v>
      </c>
    </row>
    <row r="25" spans="1:3">
      <c r="A25" s="31" t="s">
        <v>1629</v>
      </c>
      <c r="B25" s="50" t="s">
        <v>1621</v>
      </c>
      <c r="C25">
        <v>18.82</v>
      </c>
    </row>
    <row r="26" spans="1:3">
      <c r="A26" s="31" t="s">
        <v>327</v>
      </c>
      <c r="B26" s="50" t="s">
        <v>1590</v>
      </c>
      <c r="C26">
        <v>18.440000000000001</v>
      </c>
    </row>
    <row r="27" spans="1:3">
      <c r="A27" s="31" t="s">
        <v>1632</v>
      </c>
      <c r="B27" s="50" t="s">
        <v>1332</v>
      </c>
      <c r="C27">
        <v>18.29</v>
      </c>
    </row>
    <row r="28" spans="1:3">
      <c r="A28" t="s">
        <v>1610</v>
      </c>
      <c r="B28" s="50" t="s">
        <v>1333</v>
      </c>
      <c r="C28">
        <v>18.059999999999999</v>
      </c>
    </row>
    <row r="29" spans="1:3">
      <c r="A29" s="31" t="s">
        <v>37</v>
      </c>
      <c r="B29" s="50" t="s">
        <v>1621</v>
      </c>
      <c r="C29">
        <v>18.02</v>
      </c>
    </row>
    <row r="30" spans="1:3">
      <c r="A30" t="s">
        <v>858</v>
      </c>
      <c r="B30" s="24" t="s">
        <v>1329</v>
      </c>
      <c r="C30">
        <v>17.5</v>
      </c>
    </row>
    <row r="31" spans="1:3">
      <c r="A31" s="31" t="s">
        <v>1597</v>
      </c>
      <c r="B31" s="50" t="s">
        <v>1590</v>
      </c>
      <c r="C31">
        <v>17.3</v>
      </c>
    </row>
    <row r="32" spans="1:3">
      <c r="A32" s="31" t="s">
        <v>1561</v>
      </c>
      <c r="B32" s="23" t="s">
        <v>1330</v>
      </c>
      <c r="C32">
        <v>17</v>
      </c>
    </row>
    <row r="33" spans="1:3">
      <c r="A33" s="31" t="s">
        <v>1634</v>
      </c>
      <c r="B33" s="50" t="s">
        <v>1332</v>
      </c>
      <c r="C33">
        <v>16.670000000000002</v>
      </c>
    </row>
    <row r="34" spans="1:3">
      <c r="A34" s="31" t="s">
        <v>1623</v>
      </c>
      <c r="B34" s="50" t="s">
        <v>1621</v>
      </c>
      <c r="C34">
        <v>16.64</v>
      </c>
    </row>
    <row r="35" spans="1:3">
      <c r="A35" s="31" t="s">
        <v>71</v>
      </c>
      <c r="B35" s="50" t="s">
        <v>1590</v>
      </c>
      <c r="C35">
        <v>16.38</v>
      </c>
    </row>
    <row r="36" spans="1:3">
      <c r="A36" t="s">
        <v>343</v>
      </c>
      <c r="B36" s="50" t="s">
        <v>1333</v>
      </c>
      <c r="C36">
        <v>16.190000000000001</v>
      </c>
    </row>
    <row r="37" spans="1:3">
      <c r="A37" s="31" t="s">
        <v>1243</v>
      </c>
      <c r="B37" s="25" t="s">
        <v>1331</v>
      </c>
      <c r="C37">
        <v>16.07</v>
      </c>
    </row>
    <row r="38" spans="1:3">
      <c r="A38" s="31" t="s">
        <v>1635</v>
      </c>
      <c r="B38" s="50" t="s">
        <v>1332</v>
      </c>
      <c r="C38">
        <v>15.74</v>
      </c>
    </row>
    <row r="39" spans="1:3">
      <c r="A39" t="s">
        <v>1128</v>
      </c>
      <c r="B39" s="24" t="s">
        <v>1329</v>
      </c>
      <c r="C39">
        <v>15.71</v>
      </c>
    </row>
    <row r="40" spans="1:3">
      <c r="A40" s="31" t="s">
        <v>1370</v>
      </c>
      <c r="B40" s="25" t="s">
        <v>1331</v>
      </c>
      <c r="C40">
        <v>15.56</v>
      </c>
    </row>
    <row r="41" spans="1:3">
      <c r="A41" s="31" t="s">
        <v>81</v>
      </c>
      <c r="B41" s="50" t="s">
        <v>1621</v>
      </c>
      <c r="C41">
        <v>15.56</v>
      </c>
    </row>
    <row r="42" spans="1:3">
      <c r="A42" t="s">
        <v>985</v>
      </c>
      <c r="B42" s="24" t="s">
        <v>1329</v>
      </c>
      <c r="C42">
        <v>15.52</v>
      </c>
    </row>
    <row r="43" spans="1:3">
      <c r="A43" s="31" t="s">
        <v>1537</v>
      </c>
      <c r="B43" s="50" t="s">
        <v>1332</v>
      </c>
      <c r="C43">
        <v>15.43</v>
      </c>
    </row>
    <row r="44" spans="1:3">
      <c r="A44" s="31" t="s">
        <v>1344</v>
      </c>
      <c r="B44" s="25" t="s">
        <v>1331</v>
      </c>
      <c r="C44">
        <v>15.32</v>
      </c>
    </row>
    <row r="45" spans="1:3">
      <c r="A45" t="s">
        <v>86</v>
      </c>
      <c r="B45" s="50" t="s">
        <v>1333</v>
      </c>
      <c r="C45">
        <v>15.18</v>
      </c>
    </row>
    <row r="46" spans="1:3">
      <c r="A46" s="31" t="s">
        <v>1580</v>
      </c>
      <c r="B46" s="25" t="s">
        <v>1331</v>
      </c>
      <c r="C46">
        <v>15.08</v>
      </c>
    </row>
    <row r="47" spans="1:3">
      <c r="A47" s="31" t="s">
        <v>1489</v>
      </c>
      <c r="B47" s="50" t="s">
        <v>1621</v>
      </c>
      <c r="C47">
        <v>15</v>
      </c>
    </row>
    <row r="48" spans="1:3">
      <c r="A48" t="s">
        <v>1095</v>
      </c>
      <c r="B48" s="24" t="s">
        <v>1329</v>
      </c>
      <c r="C48">
        <v>14.69</v>
      </c>
    </row>
    <row r="49" spans="1:3">
      <c r="A49" s="31" t="s">
        <v>1633</v>
      </c>
      <c r="B49" s="50" t="s">
        <v>1332</v>
      </c>
      <c r="C49">
        <v>14.58</v>
      </c>
    </row>
    <row r="50" spans="1:3">
      <c r="A50" t="s">
        <v>1611</v>
      </c>
      <c r="B50" s="50" t="s">
        <v>1333</v>
      </c>
      <c r="C50">
        <v>14.45</v>
      </c>
    </row>
    <row r="51" spans="1:3">
      <c r="A51" s="31" t="s">
        <v>1494</v>
      </c>
      <c r="B51" s="50" t="s">
        <v>1621</v>
      </c>
      <c r="C51">
        <v>14.31</v>
      </c>
    </row>
    <row r="52" spans="1:3">
      <c r="A52" t="s">
        <v>1553</v>
      </c>
      <c r="B52" s="24" t="s">
        <v>1329</v>
      </c>
      <c r="C52">
        <v>14</v>
      </c>
    </row>
    <row r="53" spans="1:3">
      <c r="A53" s="31" t="s">
        <v>1562</v>
      </c>
      <c r="B53" s="23" t="s">
        <v>1330</v>
      </c>
      <c r="C53">
        <v>14</v>
      </c>
    </row>
    <row r="54" spans="1:3">
      <c r="A54" t="s">
        <v>1425</v>
      </c>
      <c r="B54" s="24" t="s">
        <v>1329</v>
      </c>
      <c r="C54">
        <v>13.67</v>
      </c>
    </row>
    <row r="55" spans="1:3">
      <c r="A55" t="s">
        <v>1552</v>
      </c>
      <c r="B55" s="24" t="s">
        <v>1329</v>
      </c>
      <c r="C55">
        <v>13.57</v>
      </c>
    </row>
    <row r="56" spans="1:3">
      <c r="A56" t="s">
        <v>1423</v>
      </c>
      <c r="B56" s="24" t="s">
        <v>1329</v>
      </c>
      <c r="C56">
        <v>13.33</v>
      </c>
    </row>
    <row r="57" spans="1:3">
      <c r="A57" s="31" t="s">
        <v>1564</v>
      </c>
      <c r="B57" s="23" t="s">
        <v>1330</v>
      </c>
      <c r="C57">
        <v>13.3</v>
      </c>
    </row>
    <row r="58" spans="1:3">
      <c r="A58" t="s">
        <v>1082</v>
      </c>
      <c r="B58" s="24" t="s">
        <v>1329</v>
      </c>
      <c r="C58">
        <v>13.26</v>
      </c>
    </row>
    <row r="59" spans="1:3">
      <c r="A59" s="31" t="s">
        <v>1124</v>
      </c>
      <c r="B59" s="23" t="s">
        <v>1330</v>
      </c>
      <c r="C59">
        <v>13.2</v>
      </c>
    </row>
    <row r="60" spans="1:3">
      <c r="A60" s="31" t="s">
        <v>1579</v>
      </c>
      <c r="B60" s="25" t="s">
        <v>1331</v>
      </c>
      <c r="C60">
        <v>13.17</v>
      </c>
    </row>
    <row r="61" spans="1:3">
      <c r="A61" s="31" t="s">
        <v>141</v>
      </c>
      <c r="B61" s="50" t="s">
        <v>1332</v>
      </c>
      <c r="C61">
        <v>13.14</v>
      </c>
    </row>
    <row r="62" spans="1:3">
      <c r="A62" t="s">
        <v>1551</v>
      </c>
      <c r="B62" s="24" t="s">
        <v>1329</v>
      </c>
      <c r="C62">
        <v>13.12</v>
      </c>
    </row>
    <row r="63" spans="1:3">
      <c r="A63" s="31" t="s">
        <v>1563</v>
      </c>
      <c r="B63" s="23" t="s">
        <v>1330</v>
      </c>
      <c r="C63">
        <v>13</v>
      </c>
    </row>
    <row r="64" spans="1:3">
      <c r="A64" t="s">
        <v>862</v>
      </c>
      <c r="B64" s="24" t="s">
        <v>1329</v>
      </c>
      <c r="C64">
        <v>12.86</v>
      </c>
    </row>
    <row r="65" spans="1:3">
      <c r="A65" t="s">
        <v>1613</v>
      </c>
      <c r="B65" s="50" t="s">
        <v>1333</v>
      </c>
      <c r="C65">
        <v>12.83</v>
      </c>
    </row>
    <row r="66" spans="1:3">
      <c r="A66" s="31" t="s">
        <v>183</v>
      </c>
      <c r="B66" s="50" t="s">
        <v>1332</v>
      </c>
      <c r="C66">
        <v>12.78</v>
      </c>
    </row>
    <row r="67" spans="1:3">
      <c r="A67" s="31" t="s">
        <v>1630</v>
      </c>
      <c r="B67" s="50" t="s">
        <v>1621</v>
      </c>
      <c r="C67">
        <v>12.68</v>
      </c>
    </row>
    <row r="68" spans="1:3">
      <c r="A68" t="s">
        <v>1556</v>
      </c>
      <c r="B68" s="24" t="s">
        <v>1329</v>
      </c>
      <c r="C68">
        <v>12.67</v>
      </c>
    </row>
    <row r="69" spans="1:3">
      <c r="A69" t="s">
        <v>1550</v>
      </c>
      <c r="B69" s="24" t="s">
        <v>1329</v>
      </c>
      <c r="C69">
        <v>12.61</v>
      </c>
    </row>
    <row r="70" spans="1:3">
      <c r="A70" s="31" t="s">
        <v>700</v>
      </c>
      <c r="B70" s="50" t="s">
        <v>1590</v>
      </c>
      <c r="C70">
        <v>12.56</v>
      </c>
    </row>
    <row r="71" spans="1:3">
      <c r="A71" t="s">
        <v>345</v>
      </c>
      <c r="B71" s="50" t="s">
        <v>1333</v>
      </c>
      <c r="C71">
        <v>12.28</v>
      </c>
    </row>
    <row r="72" spans="1:3">
      <c r="A72" s="31" t="s">
        <v>1583</v>
      </c>
      <c r="B72" s="25" t="s">
        <v>1331</v>
      </c>
      <c r="C72">
        <v>12.25</v>
      </c>
    </row>
    <row r="73" spans="1:3">
      <c r="A73" s="31" t="s">
        <v>171</v>
      </c>
      <c r="B73" s="50" t="s">
        <v>1621</v>
      </c>
      <c r="C73">
        <v>12.22</v>
      </c>
    </row>
    <row r="74" spans="1:3">
      <c r="A74" s="31" t="s">
        <v>1581</v>
      </c>
      <c r="B74" s="25" t="s">
        <v>1331</v>
      </c>
      <c r="C74">
        <v>12.13</v>
      </c>
    </row>
    <row r="75" spans="1:3">
      <c r="A75" t="s">
        <v>1264</v>
      </c>
      <c r="B75" s="24" t="s">
        <v>1329</v>
      </c>
      <c r="C75">
        <v>12.11</v>
      </c>
    </row>
    <row r="76" spans="1:3">
      <c r="A76" s="31" t="s">
        <v>1212</v>
      </c>
      <c r="B76" s="23" t="s">
        <v>1330</v>
      </c>
      <c r="C76">
        <v>12.1</v>
      </c>
    </row>
    <row r="77" spans="1:3">
      <c r="A77" s="31" t="s">
        <v>1498</v>
      </c>
      <c r="B77" s="50" t="s">
        <v>1621</v>
      </c>
      <c r="C77">
        <v>11.96</v>
      </c>
    </row>
    <row r="78" spans="1:3">
      <c r="A78" t="s">
        <v>1614</v>
      </c>
      <c r="B78" s="50" t="s">
        <v>1333</v>
      </c>
      <c r="C78">
        <v>11.85</v>
      </c>
    </row>
    <row r="79" spans="1:3">
      <c r="A79" t="s">
        <v>1097</v>
      </c>
      <c r="B79" s="24" t="s">
        <v>1329</v>
      </c>
      <c r="C79">
        <v>11.76</v>
      </c>
    </row>
    <row r="80" spans="1:3">
      <c r="A80" t="s">
        <v>1559</v>
      </c>
      <c r="B80" s="24" t="s">
        <v>1329</v>
      </c>
      <c r="C80">
        <v>11.67</v>
      </c>
    </row>
    <row r="81" spans="1:3">
      <c r="A81" s="31" t="s">
        <v>785</v>
      </c>
      <c r="B81" s="23" t="s">
        <v>1330</v>
      </c>
      <c r="C81">
        <v>11.5</v>
      </c>
    </row>
    <row r="82" spans="1:3">
      <c r="A82" t="s">
        <v>1555</v>
      </c>
      <c r="B82" s="24" t="s">
        <v>1329</v>
      </c>
      <c r="C82">
        <v>11.43</v>
      </c>
    </row>
    <row r="83" spans="1:3">
      <c r="A83" s="31" t="s">
        <v>107</v>
      </c>
      <c r="B83" s="50" t="s">
        <v>1332</v>
      </c>
      <c r="C83">
        <v>11.2</v>
      </c>
    </row>
    <row r="84" spans="1:3">
      <c r="A84" t="s">
        <v>1139</v>
      </c>
      <c r="B84" s="24" t="s">
        <v>1329</v>
      </c>
      <c r="C84">
        <v>11.18</v>
      </c>
    </row>
    <row r="85" spans="1:3">
      <c r="A85" t="s">
        <v>1558</v>
      </c>
      <c r="B85" s="24" t="s">
        <v>1329</v>
      </c>
      <c r="C85">
        <v>11.11</v>
      </c>
    </row>
    <row r="86" spans="1:3">
      <c r="A86" s="31" t="s">
        <v>1136</v>
      </c>
      <c r="B86" s="50" t="s">
        <v>1621</v>
      </c>
      <c r="C86">
        <v>11.11</v>
      </c>
    </row>
    <row r="87" spans="1:3">
      <c r="A87" t="s">
        <v>1615</v>
      </c>
      <c r="B87" s="50" t="s">
        <v>1333</v>
      </c>
      <c r="C87">
        <v>11.08</v>
      </c>
    </row>
    <row r="88" spans="1:3">
      <c r="A88" t="s">
        <v>1189</v>
      </c>
      <c r="B88" s="24" t="s">
        <v>1329</v>
      </c>
      <c r="C88">
        <v>11.05</v>
      </c>
    </row>
    <row r="89" spans="1:3">
      <c r="A89" s="31" t="s">
        <v>217</v>
      </c>
      <c r="B89" s="23" t="s">
        <v>1330</v>
      </c>
      <c r="C89">
        <v>11</v>
      </c>
    </row>
    <row r="90" spans="1:3">
      <c r="A90" t="s">
        <v>1281</v>
      </c>
      <c r="B90" s="24" t="s">
        <v>1329</v>
      </c>
      <c r="C90">
        <v>10.91</v>
      </c>
    </row>
    <row r="91" spans="1:3">
      <c r="A91" t="s">
        <v>1560</v>
      </c>
      <c r="B91" s="24" t="s">
        <v>1329</v>
      </c>
      <c r="C91">
        <v>10.71</v>
      </c>
    </row>
    <row r="92" spans="1:3">
      <c r="A92" s="31" t="s">
        <v>1116</v>
      </c>
      <c r="B92" s="50" t="s">
        <v>1621</v>
      </c>
      <c r="C92">
        <v>10.54</v>
      </c>
    </row>
    <row r="93" spans="1:3">
      <c r="A93" t="s">
        <v>1012</v>
      </c>
      <c r="B93" s="50" t="s">
        <v>1333</v>
      </c>
      <c r="C93">
        <v>10.45</v>
      </c>
    </row>
    <row r="94" spans="1:3">
      <c r="A94" s="31" t="s">
        <v>1429</v>
      </c>
      <c r="B94" s="50" t="s">
        <v>1332</v>
      </c>
      <c r="C94">
        <v>10.32</v>
      </c>
    </row>
    <row r="95" spans="1:3">
      <c r="A95" s="31" t="s">
        <v>1573</v>
      </c>
      <c r="B95" s="23" t="s">
        <v>1330</v>
      </c>
      <c r="C95">
        <v>10.3</v>
      </c>
    </row>
    <row r="96" spans="1:3">
      <c r="A96" s="31" t="s">
        <v>1371</v>
      </c>
      <c r="B96" s="25" t="s">
        <v>1331</v>
      </c>
      <c r="C96">
        <v>10.17</v>
      </c>
    </row>
    <row r="97" spans="1:3">
      <c r="A97" t="s">
        <v>1554</v>
      </c>
      <c r="B97" s="24" t="s">
        <v>1329</v>
      </c>
      <c r="C97">
        <v>10</v>
      </c>
    </row>
    <row r="98" spans="1:3">
      <c r="A98" t="s">
        <v>1557</v>
      </c>
      <c r="B98" s="24" t="s">
        <v>1329</v>
      </c>
      <c r="C98">
        <v>10</v>
      </c>
    </row>
    <row r="99" spans="1:3">
      <c r="A99" s="31" t="s">
        <v>1566</v>
      </c>
      <c r="B99" s="23" t="s">
        <v>1330</v>
      </c>
      <c r="C99">
        <v>10</v>
      </c>
    </row>
    <row r="100" spans="1:3">
      <c r="A100" s="31" t="s">
        <v>1592</v>
      </c>
      <c r="B100" s="50" t="s">
        <v>1590</v>
      </c>
      <c r="C100">
        <v>10</v>
      </c>
    </row>
    <row r="101" spans="1:3">
      <c r="A101" s="31" t="s">
        <v>1602</v>
      </c>
      <c r="B101" s="50" t="s">
        <v>1590</v>
      </c>
      <c r="C101">
        <v>10</v>
      </c>
    </row>
    <row r="102" spans="1:3">
      <c r="A102" s="31" t="s">
        <v>1606</v>
      </c>
      <c r="B102" s="50" t="s">
        <v>1590</v>
      </c>
      <c r="C102">
        <v>10</v>
      </c>
    </row>
    <row r="103" spans="1:3">
      <c r="A103" s="31" t="s">
        <v>874</v>
      </c>
      <c r="B103" s="50" t="s">
        <v>1590</v>
      </c>
      <c r="C103">
        <v>9.68</v>
      </c>
    </row>
    <row r="104" spans="1:3">
      <c r="A104" s="31" t="s">
        <v>1591</v>
      </c>
      <c r="B104" s="50" t="s">
        <v>1590</v>
      </c>
      <c r="C104">
        <v>9.66</v>
      </c>
    </row>
    <row r="105" spans="1:3">
      <c r="A105" s="31" t="s">
        <v>888</v>
      </c>
      <c r="B105" s="25" t="s">
        <v>1331</v>
      </c>
      <c r="C105">
        <v>9.57</v>
      </c>
    </row>
    <row r="106" spans="1:3">
      <c r="A106" t="s">
        <v>1617</v>
      </c>
      <c r="B106" s="50" t="s">
        <v>1333</v>
      </c>
      <c r="C106">
        <v>9.39</v>
      </c>
    </row>
    <row r="107" spans="1:3">
      <c r="A107" t="s">
        <v>1612</v>
      </c>
      <c r="B107" s="50" t="s">
        <v>1333</v>
      </c>
      <c r="C107">
        <v>9.23</v>
      </c>
    </row>
    <row r="108" spans="1:3">
      <c r="A108" s="31" t="s">
        <v>1247</v>
      </c>
      <c r="B108" s="25" t="s">
        <v>1331</v>
      </c>
      <c r="C108">
        <v>9.1999999999999993</v>
      </c>
    </row>
    <row r="109" spans="1:3">
      <c r="A109" s="31" t="s">
        <v>1176</v>
      </c>
      <c r="B109" s="50" t="s">
        <v>1621</v>
      </c>
      <c r="C109">
        <v>9.09</v>
      </c>
    </row>
    <row r="110" spans="1:3">
      <c r="A110" s="31" t="s">
        <v>1631</v>
      </c>
      <c r="B110" s="50" t="s">
        <v>1621</v>
      </c>
      <c r="C110">
        <v>9</v>
      </c>
    </row>
    <row r="111" spans="1:3">
      <c r="A111" s="31" t="s">
        <v>1410</v>
      </c>
      <c r="B111" s="25" t="s">
        <v>1331</v>
      </c>
      <c r="C111">
        <v>8.9499999999999993</v>
      </c>
    </row>
    <row r="112" spans="1:3">
      <c r="A112" s="31" t="s">
        <v>1375</v>
      </c>
      <c r="B112" s="25" t="s">
        <v>1331</v>
      </c>
      <c r="C112">
        <v>8.89</v>
      </c>
    </row>
    <row r="113" spans="1:3">
      <c r="A113" s="31" t="s">
        <v>175</v>
      </c>
      <c r="B113" s="23" t="s">
        <v>1330</v>
      </c>
      <c r="C113">
        <v>8.8000000000000007</v>
      </c>
    </row>
    <row r="114" spans="1:3">
      <c r="A114" s="31" t="s">
        <v>24</v>
      </c>
      <c r="B114" s="50" t="s">
        <v>1621</v>
      </c>
      <c r="C114">
        <v>8.8000000000000007</v>
      </c>
    </row>
    <row r="115" spans="1:3">
      <c r="A115" s="31" t="s">
        <v>1413</v>
      </c>
      <c r="B115" s="25" t="s">
        <v>1331</v>
      </c>
      <c r="C115">
        <v>8.7799999999999994</v>
      </c>
    </row>
    <row r="116" spans="1:3">
      <c r="A116" s="31" t="s">
        <v>1601</v>
      </c>
      <c r="B116" s="50" t="s">
        <v>1590</v>
      </c>
      <c r="C116">
        <v>8.67</v>
      </c>
    </row>
    <row r="117" spans="1:3">
      <c r="A117" s="31" t="s">
        <v>1603</v>
      </c>
      <c r="B117" s="50" t="s">
        <v>1590</v>
      </c>
      <c r="C117">
        <v>8.64</v>
      </c>
    </row>
    <row r="118" spans="1:3">
      <c r="A118" s="31" t="s">
        <v>1568</v>
      </c>
      <c r="B118" s="23" t="s">
        <v>1330</v>
      </c>
      <c r="C118">
        <v>8.6</v>
      </c>
    </row>
    <row r="119" spans="1:3">
      <c r="A119" t="s">
        <v>1618</v>
      </c>
      <c r="B119" s="50" t="s">
        <v>1333</v>
      </c>
      <c r="C119">
        <v>8.5500000000000007</v>
      </c>
    </row>
    <row r="120" spans="1:3">
      <c r="A120" t="s">
        <v>1616</v>
      </c>
      <c r="B120" s="50" t="s">
        <v>1333</v>
      </c>
      <c r="C120">
        <v>8.51</v>
      </c>
    </row>
    <row r="121" spans="1:3">
      <c r="A121" s="31" t="s">
        <v>1567</v>
      </c>
      <c r="B121" s="23" t="s">
        <v>1330</v>
      </c>
      <c r="C121">
        <v>8.5</v>
      </c>
    </row>
    <row r="122" spans="1:3">
      <c r="A122" s="31" t="s">
        <v>1395</v>
      </c>
      <c r="B122" s="25" t="s">
        <v>1331</v>
      </c>
      <c r="C122">
        <v>8.4600000000000009</v>
      </c>
    </row>
    <row r="123" spans="1:3">
      <c r="A123" s="31" t="s">
        <v>1607</v>
      </c>
      <c r="B123" s="50" t="s">
        <v>1590</v>
      </c>
      <c r="C123">
        <v>8.42</v>
      </c>
    </row>
    <row r="124" spans="1:3">
      <c r="A124" s="31" t="s">
        <v>1393</v>
      </c>
      <c r="B124" s="25" t="s">
        <v>1331</v>
      </c>
      <c r="C124">
        <v>8.3699999999999992</v>
      </c>
    </row>
    <row r="125" spans="1:3">
      <c r="A125" s="31" t="s">
        <v>704</v>
      </c>
      <c r="B125" s="50" t="s">
        <v>1590</v>
      </c>
      <c r="C125">
        <v>8.33</v>
      </c>
    </row>
    <row r="126" spans="1:3">
      <c r="A126" s="31" t="s">
        <v>180</v>
      </c>
      <c r="B126" s="23" t="s">
        <v>1330</v>
      </c>
      <c r="C126">
        <v>8.1999999999999993</v>
      </c>
    </row>
    <row r="127" spans="1:3">
      <c r="A127" s="31" t="s">
        <v>1572</v>
      </c>
      <c r="B127" s="23" t="s">
        <v>1330</v>
      </c>
      <c r="C127">
        <v>8.1</v>
      </c>
    </row>
    <row r="128" spans="1:3">
      <c r="A128" s="31" t="s">
        <v>1637</v>
      </c>
      <c r="B128" s="50" t="s">
        <v>1332</v>
      </c>
      <c r="C128">
        <v>7.95</v>
      </c>
    </row>
    <row r="129" spans="1:3">
      <c r="A129" s="31" t="s">
        <v>1598</v>
      </c>
      <c r="B129" s="50" t="s">
        <v>1590</v>
      </c>
      <c r="C129">
        <v>7.86</v>
      </c>
    </row>
    <row r="130" spans="1:3">
      <c r="A130" s="31" t="s">
        <v>1565</v>
      </c>
      <c r="B130" s="23" t="s">
        <v>1330</v>
      </c>
      <c r="C130">
        <v>7.8</v>
      </c>
    </row>
    <row r="131" spans="1:3">
      <c r="A131" s="31" t="s">
        <v>1288</v>
      </c>
      <c r="B131" s="25" t="s">
        <v>1331</v>
      </c>
      <c r="C131">
        <v>7.78</v>
      </c>
    </row>
    <row r="132" spans="1:3">
      <c r="A132" s="31" t="s">
        <v>890</v>
      </c>
      <c r="B132" s="25" t="s">
        <v>1331</v>
      </c>
      <c r="C132">
        <v>7.71</v>
      </c>
    </row>
    <row r="133" spans="1:3">
      <c r="A133" s="31" t="s">
        <v>789</v>
      </c>
      <c r="B133" s="23" t="s">
        <v>1330</v>
      </c>
      <c r="C133">
        <v>7.7</v>
      </c>
    </row>
    <row r="134" spans="1:3">
      <c r="A134" s="31" t="s">
        <v>1433</v>
      </c>
      <c r="B134" s="50" t="s">
        <v>1332</v>
      </c>
      <c r="C134">
        <v>7.5</v>
      </c>
    </row>
    <row r="135" spans="1:3">
      <c r="A135" s="31" t="s">
        <v>1604</v>
      </c>
      <c r="B135" s="50" t="s">
        <v>1590</v>
      </c>
      <c r="C135">
        <v>7.27</v>
      </c>
    </row>
    <row r="136" spans="1:3">
      <c r="A136" s="31" t="s">
        <v>1161</v>
      </c>
      <c r="B136" s="50" t="s">
        <v>1621</v>
      </c>
      <c r="C136">
        <v>7.14</v>
      </c>
    </row>
    <row r="137" spans="1:3">
      <c r="A137" s="31" t="s">
        <v>1585</v>
      </c>
      <c r="B137" s="25" t="s">
        <v>1331</v>
      </c>
      <c r="C137">
        <v>7.08</v>
      </c>
    </row>
    <row r="138" spans="1:3">
      <c r="A138" s="31" t="s">
        <v>161</v>
      </c>
      <c r="B138" s="23" t="s">
        <v>1330</v>
      </c>
      <c r="C138">
        <v>7</v>
      </c>
    </row>
    <row r="139" spans="1:3">
      <c r="A139" s="31" t="s">
        <v>1596</v>
      </c>
      <c r="B139" s="50" t="s">
        <v>1590</v>
      </c>
      <c r="C139">
        <v>6.77</v>
      </c>
    </row>
    <row r="140" spans="1:3">
      <c r="A140" s="31" t="s">
        <v>668</v>
      </c>
      <c r="B140" s="50" t="s">
        <v>1332</v>
      </c>
      <c r="C140">
        <v>6.75</v>
      </c>
    </row>
    <row r="141" spans="1:3">
      <c r="A141" s="31" t="s">
        <v>162</v>
      </c>
      <c r="B141" s="50" t="s">
        <v>1332</v>
      </c>
      <c r="C141">
        <v>6.52</v>
      </c>
    </row>
    <row r="142" spans="1:3">
      <c r="A142" s="31" t="s">
        <v>1574</v>
      </c>
      <c r="B142" s="23" t="s">
        <v>1330</v>
      </c>
      <c r="C142">
        <v>6.5</v>
      </c>
    </row>
    <row r="143" spans="1:3">
      <c r="A143" s="31" t="s">
        <v>585</v>
      </c>
      <c r="B143" s="50" t="s">
        <v>1590</v>
      </c>
      <c r="C143">
        <v>6.4</v>
      </c>
    </row>
    <row r="144" spans="1:3">
      <c r="A144" s="31" t="s">
        <v>1586</v>
      </c>
      <c r="B144" s="25" t="s">
        <v>1331</v>
      </c>
      <c r="C144">
        <v>6.36</v>
      </c>
    </row>
    <row r="145" spans="1:3">
      <c r="A145" s="31" t="s">
        <v>1582</v>
      </c>
      <c r="B145" s="25" t="s">
        <v>1331</v>
      </c>
      <c r="C145">
        <v>6.33</v>
      </c>
    </row>
    <row r="146" spans="1:3">
      <c r="A146" s="31" t="s">
        <v>706</v>
      </c>
      <c r="B146" s="50" t="s">
        <v>1590</v>
      </c>
      <c r="C146">
        <v>6.32</v>
      </c>
    </row>
    <row r="147" spans="1:3">
      <c r="A147" s="31" t="s">
        <v>1584</v>
      </c>
      <c r="B147" s="25" t="s">
        <v>1331</v>
      </c>
      <c r="C147">
        <v>6.25</v>
      </c>
    </row>
    <row r="148" spans="1:3">
      <c r="A148" s="31" t="s">
        <v>1588</v>
      </c>
      <c r="B148" s="25" t="s">
        <v>1331</v>
      </c>
      <c r="C148">
        <v>6.15</v>
      </c>
    </row>
    <row r="149" spans="1:3">
      <c r="A149" t="s">
        <v>1619</v>
      </c>
      <c r="B149" s="50" t="s">
        <v>1333</v>
      </c>
      <c r="C149">
        <v>6.07</v>
      </c>
    </row>
    <row r="150" spans="1:3">
      <c r="A150" s="31" t="s">
        <v>661</v>
      </c>
      <c r="B150" s="50" t="s">
        <v>1332</v>
      </c>
      <c r="C150">
        <v>6</v>
      </c>
    </row>
    <row r="151" spans="1:3">
      <c r="A151" s="31" t="s">
        <v>1417</v>
      </c>
      <c r="B151" s="25" t="s">
        <v>1331</v>
      </c>
      <c r="C151">
        <v>5.91</v>
      </c>
    </row>
    <row r="152" spans="1:3">
      <c r="A152" s="31" t="s">
        <v>1593</v>
      </c>
      <c r="B152" s="50" t="s">
        <v>1590</v>
      </c>
      <c r="C152">
        <v>5.83</v>
      </c>
    </row>
    <row r="153" spans="1:3">
      <c r="A153" s="31" t="s">
        <v>227</v>
      </c>
      <c r="B153" s="50" t="s">
        <v>1590</v>
      </c>
      <c r="C153">
        <v>5.83</v>
      </c>
    </row>
    <row r="154" spans="1:3">
      <c r="A154" s="31" t="s">
        <v>1624</v>
      </c>
      <c r="B154" s="50" t="s">
        <v>1621</v>
      </c>
      <c r="C154">
        <v>5.71</v>
      </c>
    </row>
    <row r="155" spans="1:3">
      <c r="A155" s="31" t="s">
        <v>665</v>
      </c>
      <c r="B155" s="50" t="s">
        <v>1332</v>
      </c>
      <c r="C155">
        <v>5.71</v>
      </c>
    </row>
    <row r="156" spans="1:3">
      <c r="A156" s="31" t="s">
        <v>1570</v>
      </c>
      <c r="B156" s="23" t="s">
        <v>1330</v>
      </c>
      <c r="C156">
        <v>5.7</v>
      </c>
    </row>
    <row r="157" spans="1:3">
      <c r="A157" s="31" t="s">
        <v>1608</v>
      </c>
      <c r="B157" s="50" t="s">
        <v>1590</v>
      </c>
      <c r="C157">
        <v>5.56</v>
      </c>
    </row>
    <row r="158" spans="1:3">
      <c r="A158" s="31" t="s">
        <v>1625</v>
      </c>
      <c r="B158" s="50" t="s">
        <v>1621</v>
      </c>
      <c r="C158">
        <v>5.5</v>
      </c>
    </row>
    <row r="159" spans="1:3">
      <c r="A159" s="31" t="s">
        <v>1575</v>
      </c>
      <c r="B159" s="23" t="s">
        <v>1330</v>
      </c>
      <c r="C159">
        <v>5.4</v>
      </c>
    </row>
    <row r="160" spans="1:3">
      <c r="A160" t="s">
        <v>1620</v>
      </c>
      <c r="B160" s="50" t="s">
        <v>1333</v>
      </c>
      <c r="C160">
        <v>5.38</v>
      </c>
    </row>
    <row r="161" spans="1:3">
      <c r="A161" s="31" t="s">
        <v>1569</v>
      </c>
      <c r="B161" s="23" t="s">
        <v>1330</v>
      </c>
      <c r="C161">
        <v>5.3</v>
      </c>
    </row>
    <row r="162" spans="1:3">
      <c r="A162" s="31" t="s">
        <v>1391</v>
      </c>
      <c r="B162" s="25" t="s">
        <v>1331</v>
      </c>
      <c r="C162">
        <v>5.29</v>
      </c>
    </row>
    <row r="163" spans="1:3">
      <c r="A163" s="31" t="s">
        <v>1587</v>
      </c>
      <c r="B163" s="25" t="s">
        <v>1331</v>
      </c>
      <c r="C163">
        <v>5.24</v>
      </c>
    </row>
    <row r="164" spans="1:3">
      <c r="A164" s="31" t="s">
        <v>1571</v>
      </c>
      <c r="B164" s="23" t="s">
        <v>1330</v>
      </c>
      <c r="C164">
        <v>5</v>
      </c>
    </row>
    <row r="165" spans="1:3">
      <c r="A165" s="31" t="s">
        <v>1589</v>
      </c>
      <c r="B165" s="25" t="s">
        <v>1331</v>
      </c>
      <c r="C165">
        <v>5</v>
      </c>
    </row>
    <row r="166" spans="1:3">
      <c r="A166" s="31" t="s">
        <v>1595</v>
      </c>
      <c r="B166" s="50" t="s">
        <v>1590</v>
      </c>
      <c r="C166">
        <v>5</v>
      </c>
    </row>
    <row r="167" spans="1:3">
      <c r="A167" s="31" t="s">
        <v>878</v>
      </c>
      <c r="B167" s="50" t="s">
        <v>1590</v>
      </c>
      <c r="C167">
        <v>4.67</v>
      </c>
    </row>
    <row r="168" spans="1:3">
      <c r="A168" s="31" t="s">
        <v>1599</v>
      </c>
      <c r="B168" s="50" t="s">
        <v>1590</v>
      </c>
      <c r="C168">
        <v>4.55</v>
      </c>
    </row>
    <row r="169" spans="1:3">
      <c r="A169" s="31" t="s">
        <v>1626</v>
      </c>
      <c r="B169" s="50" t="s">
        <v>1621</v>
      </c>
      <c r="C169">
        <v>4.4400000000000004</v>
      </c>
    </row>
    <row r="170" spans="1:3">
      <c r="A170" s="31" t="s">
        <v>1578</v>
      </c>
      <c r="B170" s="23" t="s">
        <v>1330</v>
      </c>
      <c r="C170">
        <v>4.3</v>
      </c>
    </row>
    <row r="171" spans="1:3">
      <c r="A171" s="31" t="s">
        <v>990</v>
      </c>
      <c r="B171" s="50" t="s">
        <v>1332</v>
      </c>
      <c r="C171">
        <v>4.21</v>
      </c>
    </row>
    <row r="172" spans="1:3">
      <c r="A172" s="31" t="s">
        <v>1209</v>
      </c>
      <c r="B172" s="50" t="s">
        <v>1621</v>
      </c>
      <c r="C172">
        <v>3.53</v>
      </c>
    </row>
    <row r="173" spans="1:3">
      <c r="A173" s="31" t="s">
        <v>1543</v>
      </c>
      <c r="B173" s="50" t="s">
        <v>1332</v>
      </c>
      <c r="C173">
        <v>3.53</v>
      </c>
    </row>
    <row r="174" spans="1:3">
      <c r="A174" s="31" t="s">
        <v>1577</v>
      </c>
      <c r="B174" s="23" t="s">
        <v>1330</v>
      </c>
      <c r="C174">
        <v>3.3</v>
      </c>
    </row>
    <row r="175" spans="1:3">
      <c r="A175" s="31" t="s">
        <v>273</v>
      </c>
      <c r="B175" s="23" t="s">
        <v>1330</v>
      </c>
      <c r="C175">
        <v>2.9</v>
      </c>
    </row>
    <row r="176" spans="1:3">
      <c r="A176" s="31" t="s">
        <v>1576</v>
      </c>
      <c r="B176" s="23" t="s">
        <v>1330</v>
      </c>
      <c r="C176">
        <v>2.7</v>
      </c>
    </row>
    <row r="177" spans="1:3">
      <c r="A177" s="31" t="s">
        <v>236</v>
      </c>
      <c r="B177" s="23" t="s">
        <v>1330</v>
      </c>
      <c r="C177">
        <v>2.2000000000000002</v>
      </c>
    </row>
    <row r="178" spans="1:3">
      <c r="A178" s="31" t="s">
        <v>1213</v>
      </c>
      <c r="B178" s="50" t="s">
        <v>1621</v>
      </c>
      <c r="C178">
        <v>2</v>
      </c>
    </row>
    <row r="179" spans="1:3">
      <c r="A179" s="31" t="s">
        <v>1638</v>
      </c>
      <c r="B179" s="50" t="s">
        <v>1332</v>
      </c>
      <c r="C179">
        <v>1.43</v>
      </c>
    </row>
    <row r="180" spans="1:3">
      <c r="A180" s="31" t="s">
        <v>285</v>
      </c>
      <c r="B180" s="50" t="s">
        <v>1332</v>
      </c>
      <c r="C180">
        <v>1.25</v>
      </c>
    </row>
    <row r="181" spans="1:3">
      <c r="A181" s="31" t="s">
        <v>1627</v>
      </c>
      <c r="B181" s="50" t="s">
        <v>1621</v>
      </c>
      <c r="C181">
        <v>0</v>
      </c>
    </row>
    <row r="182" spans="1:3">
      <c r="A182" s="31" t="s">
        <v>1628</v>
      </c>
      <c r="B182" s="50" t="s">
        <v>1621</v>
      </c>
      <c r="C182">
        <v>0</v>
      </c>
    </row>
  </sheetData>
  <sortState ref="A2:C182">
    <sortCondition descending="1" ref="C178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All stats</vt:lpstr>
      <vt:lpstr>BATE</vt:lpstr>
      <vt:lpstr>BHSAT</vt:lpstr>
      <vt:lpstr>DAFT</vt:lpstr>
      <vt:lpstr>DCCAT</vt:lpstr>
      <vt:lpstr>Delta Burke</vt:lpstr>
      <vt:lpstr>FKT</vt:lpstr>
      <vt:lpstr>GSAC</vt:lpstr>
      <vt:lpstr>HFT</vt:lpstr>
      <vt:lpstr>HT15</vt:lpstr>
      <vt:lpstr>HT16</vt:lpstr>
      <vt:lpstr>HT17</vt:lpstr>
      <vt:lpstr>IMSANITY</vt:lpstr>
      <vt:lpstr>IS96</vt:lpstr>
      <vt:lpstr>IS97A</vt:lpstr>
      <vt:lpstr>IS98</vt:lpstr>
      <vt:lpstr>IS99A</vt:lpstr>
      <vt:lpstr>IS100</vt:lpstr>
      <vt:lpstr>IS101A</vt:lpstr>
      <vt:lpstr>IS102</vt:lpstr>
      <vt:lpstr>IS103A</vt:lpstr>
      <vt:lpstr>IS104</vt:lpstr>
      <vt:lpstr>IS105</vt:lpstr>
      <vt:lpstr>All IS</vt:lpstr>
      <vt:lpstr>LIST</vt:lpstr>
      <vt:lpstr>MD Spring</vt:lpstr>
      <vt:lpstr>Prison Bowl</vt:lpstr>
      <vt:lpstr>PSATTPOT</vt:lpstr>
      <vt:lpstr>RTO</vt:lpstr>
      <vt:lpstr>SCOP</vt:lpstr>
      <vt:lpstr>VCUVandy</vt:lpstr>
      <vt:lpstr>WUHSAC</vt:lpstr>
      <vt:lpstr>5 point spread pie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Morlan</dc:creator>
  <cp:lastModifiedBy>Fred Morlan</cp:lastModifiedBy>
  <dcterms:created xsi:type="dcterms:W3CDTF">2011-04-25T03:56:14Z</dcterms:created>
  <dcterms:modified xsi:type="dcterms:W3CDTF">2011-09-02T14:26:17Z</dcterms:modified>
</cp:coreProperties>
</file>